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270" windowWidth="14940" windowHeight="9150"/>
  </bookViews>
  <sheets>
    <sheet name="Анализ доходов" sheetId="1" r:id="rId1"/>
  </sheets>
  <definedNames>
    <definedName name="LAST_CELL" localSheetId="0">'Анализ доходов'!$I$544</definedName>
  </definedNames>
  <calcPr calcId="145621"/>
</workbook>
</file>

<file path=xl/calcChain.xml><?xml version="1.0" encoding="utf-8"?>
<calcChain xmlns="http://schemas.openxmlformats.org/spreadsheetml/2006/main">
  <c r="G15" i="1"/>
  <c r="I545"/>
  <c r="G542"/>
  <c r="E542"/>
  <c r="G543"/>
  <c r="E543"/>
  <c r="I543" s="1"/>
  <c r="G535"/>
  <c r="G536"/>
  <c r="G537"/>
  <c r="G538"/>
  <c r="G540"/>
  <c r="G531"/>
  <c r="I531" s="1"/>
  <c r="G532"/>
  <c r="I532" s="1"/>
  <c r="G533"/>
  <c r="I533" s="1"/>
  <c r="E531"/>
  <c r="E532"/>
  <c r="E533"/>
  <c r="G528"/>
  <c r="G529"/>
  <c r="I529" s="1"/>
  <c r="E528"/>
  <c r="E529"/>
  <c r="G523"/>
  <c r="G524"/>
  <c r="G519"/>
  <c r="G520"/>
  <c r="E519"/>
  <c r="E520"/>
  <c r="E516"/>
  <c r="I516" s="1"/>
  <c r="E517"/>
  <c r="I517" s="1"/>
  <c r="G513"/>
  <c r="G514"/>
  <c r="E513"/>
  <c r="E514"/>
  <c r="G510"/>
  <c r="G511"/>
  <c r="E510"/>
  <c r="I510" s="1"/>
  <c r="E511"/>
  <c r="I511" s="1"/>
  <c r="G500"/>
  <c r="G501"/>
  <c r="E500"/>
  <c r="E501"/>
  <c r="G494"/>
  <c r="G495"/>
  <c r="E494"/>
  <c r="E495"/>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2"/>
  <c r="I513"/>
  <c r="I514"/>
  <c r="I515"/>
  <c r="I518"/>
  <c r="I519"/>
  <c r="I520"/>
  <c r="I521"/>
  <c r="I522"/>
  <c r="I523"/>
  <c r="I524"/>
  <c r="I525"/>
  <c r="I526"/>
  <c r="I527"/>
  <c r="I528"/>
  <c r="I530"/>
  <c r="I534"/>
  <c r="I542"/>
  <c r="I544"/>
  <c r="G485"/>
  <c r="E485"/>
  <c r="G486"/>
  <c r="E486"/>
  <c r="E472"/>
  <c r="I472" s="1"/>
  <c r="G473"/>
  <c r="G474"/>
  <c r="G475"/>
  <c r="E473"/>
  <c r="E474"/>
  <c r="E475"/>
  <c r="G459"/>
  <c r="G460"/>
  <c r="G456"/>
  <c r="G438"/>
  <c r="E438"/>
  <c r="G424"/>
  <c r="E424"/>
  <c r="G421"/>
  <c r="I421" s="1"/>
  <c r="G422"/>
  <c r="I422" s="1"/>
  <c r="G398"/>
  <c r="G399"/>
  <c r="E387"/>
  <c r="E393"/>
  <c r="G393"/>
  <c r="G388"/>
  <c r="G387" s="1"/>
  <c r="G382"/>
  <c r="G383"/>
  <c r="G379"/>
  <c r="G380"/>
  <c r="G366"/>
  <c r="I366" s="1"/>
  <c r="G367"/>
  <c r="I367" s="1"/>
  <c r="G360"/>
  <c r="G361"/>
  <c r="I361" s="1"/>
  <c r="G355"/>
  <c r="G356"/>
  <c r="G349"/>
  <c r="G346"/>
  <c r="G347"/>
  <c r="G333"/>
  <c r="E333"/>
  <c r="I333" s="1"/>
  <c r="G334"/>
  <c r="G335"/>
  <c r="I335" s="1"/>
  <c r="G330"/>
  <c r="I330" s="1"/>
  <c r="G331"/>
  <c r="I331" s="1"/>
  <c r="I328"/>
  <c r="I329"/>
  <c r="I332"/>
  <c r="I334"/>
  <c r="I336"/>
  <c r="I337"/>
  <c r="I338"/>
  <c r="I339"/>
  <c r="I340"/>
  <c r="I341"/>
  <c r="I342"/>
  <c r="I343"/>
  <c r="I344"/>
  <c r="I345"/>
  <c r="I346"/>
  <c r="I347"/>
  <c r="I348"/>
  <c r="I349"/>
  <c r="I350"/>
  <c r="I351"/>
  <c r="I352"/>
  <c r="I354"/>
  <c r="I355"/>
  <c r="I356"/>
  <c r="I357"/>
  <c r="I358"/>
  <c r="I359"/>
  <c r="I360"/>
  <c r="I362"/>
  <c r="I363"/>
  <c r="I365"/>
  <c r="I368"/>
  <c r="I369"/>
  <c r="I370"/>
  <c r="I371"/>
  <c r="I372"/>
  <c r="I373"/>
  <c r="I374"/>
  <c r="I375"/>
  <c r="I376"/>
  <c r="I377"/>
  <c r="I378"/>
  <c r="I379"/>
  <c r="I380"/>
  <c r="I381"/>
  <c r="I382"/>
  <c r="I383"/>
  <c r="I384"/>
  <c r="I385"/>
  <c r="I386"/>
  <c r="I389"/>
  <c r="I390"/>
  <c r="I391"/>
  <c r="I392"/>
  <c r="I393"/>
  <c r="I394"/>
  <c r="I395"/>
  <c r="I396"/>
  <c r="I397"/>
  <c r="I398"/>
  <c r="I399"/>
  <c r="I401"/>
  <c r="I402"/>
  <c r="I403"/>
  <c r="I404"/>
  <c r="I405"/>
  <c r="I406"/>
  <c r="I407"/>
  <c r="I408"/>
  <c r="I409"/>
  <c r="I411"/>
  <c r="I412"/>
  <c r="I413"/>
  <c r="I414"/>
  <c r="I415"/>
  <c r="I416"/>
  <c r="I417"/>
  <c r="I419"/>
  <c r="I420"/>
  <c r="I423"/>
  <c r="I424"/>
  <c r="I425"/>
  <c r="I426"/>
  <c r="I427"/>
  <c r="I428"/>
  <c r="I429"/>
  <c r="I430"/>
  <c r="I431"/>
  <c r="I432"/>
  <c r="I433"/>
  <c r="I434"/>
  <c r="I435"/>
  <c r="I436"/>
  <c r="I437"/>
  <c r="I438"/>
  <c r="I439"/>
  <c r="I440"/>
  <c r="I441"/>
  <c r="I442"/>
  <c r="I443"/>
  <c r="I444"/>
  <c r="I445"/>
  <c r="I446"/>
  <c r="I447"/>
  <c r="I448"/>
  <c r="I449"/>
  <c r="I451"/>
  <c r="I452"/>
  <c r="I453"/>
  <c r="I454"/>
  <c r="I455"/>
  <c r="I456"/>
  <c r="I457"/>
  <c r="I458"/>
  <c r="I327"/>
  <c r="I326"/>
  <c r="G327"/>
  <c r="G328"/>
  <c r="G323"/>
  <c r="I323" s="1"/>
  <c r="E323"/>
  <c r="E324"/>
  <c r="E325"/>
  <c r="G324"/>
  <c r="I324" s="1"/>
  <c r="G325"/>
  <c r="I325" s="1"/>
  <c r="I322"/>
  <c r="G310"/>
  <c r="G311"/>
  <c r="G312"/>
  <c r="G318"/>
  <c r="I318" s="1"/>
  <c r="E310"/>
  <c r="E311"/>
  <c r="I311" s="1"/>
  <c r="E312"/>
  <c r="G320"/>
  <c r="G315"/>
  <c r="I313"/>
  <c r="I314"/>
  <c r="I315"/>
  <c r="I316"/>
  <c r="I317"/>
  <c r="I319"/>
  <c r="I309"/>
  <c r="I307"/>
  <c r="I308"/>
  <c r="I306"/>
  <c r="G306"/>
  <c r="G307"/>
  <c r="G308"/>
  <c r="G303"/>
  <c r="I303" s="1"/>
  <c r="G304"/>
  <c r="I305"/>
  <c r="I304"/>
  <c r="I302"/>
  <c r="I300"/>
  <c r="I301"/>
  <c r="G299"/>
  <c r="I299" s="1"/>
  <c r="E299"/>
  <c r="G300"/>
  <c r="G301"/>
  <c r="I298"/>
  <c r="I297"/>
  <c r="G297"/>
  <c r="G294" s="1"/>
  <c r="G293" s="1"/>
  <c r="E297"/>
  <c r="E294" s="1"/>
  <c r="G295"/>
  <c r="I292"/>
  <c r="I290"/>
  <c r="I291"/>
  <c r="G290"/>
  <c r="E290"/>
  <c r="G291"/>
  <c r="E291"/>
  <c r="I284"/>
  <c r="I285"/>
  <c r="I286"/>
  <c r="I287"/>
  <c r="I288"/>
  <c r="I283"/>
  <c r="E274"/>
  <c r="E280"/>
  <c r="E281"/>
  <c r="E282"/>
  <c r="G282"/>
  <c r="I282" s="1"/>
  <c r="I279"/>
  <c r="I278"/>
  <c r="I275"/>
  <c r="I276"/>
  <c r="I277"/>
  <c r="G275"/>
  <c r="G276"/>
  <c r="G277"/>
  <c r="E471" l="1"/>
  <c r="I471" s="1"/>
  <c r="I387"/>
  <c r="I388"/>
  <c r="I310"/>
  <c r="I312"/>
  <c r="G289"/>
  <c r="I294"/>
  <c r="E293"/>
  <c r="G281"/>
  <c r="G280" s="1"/>
  <c r="I293" l="1"/>
  <c r="E289"/>
  <c r="I289" s="1"/>
  <c r="G274"/>
  <c r="I274" s="1"/>
  <c r="I280"/>
  <c r="I281"/>
  <c r="G260"/>
  <c r="I260" s="1"/>
  <c r="G261"/>
  <c r="I261" s="1"/>
  <c r="E260"/>
  <c r="E261"/>
  <c r="I273"/>
  <c r="I272"/>
  <c r="I271"/>
  <c r="G271"/>
  <c r="E271"/>
  <c r="G272"/>
  <c r="E272"/>
  <c r="I270"/>
  <c r="I269"/>
  <c r="I268"/>
  <c r="G268"/>
  <c r="E268"/>
  <c r="G269"/>
  <c r="E269"/>
  <c r="G265"/>
  <c r="E265"/>
  <c r="I265" s="1"/>
  <c r="G266"/>
  <c r="E266"/>
  <c r="I266" s="1"/>
  <c r="I267"/>
  <c r="G262"/>
  <c r="E262"/>
  <c r="I262" s="1"/>
  <c r="I264"/>
  <c r="I263"/>
  <c r="G263"/>
  <c r="E263"/>
  <c r="I259"/>
  <c r="I258"/>
  <c r="I256"/>
  <c r="I257"/>
  <c r="I255"/>
  <c r="G255"/>
  <c r="E255"/>
  <c r="G256"/>
  <c r="E256"/>
  <c r="G257"/>
  <c r="E257"/>
  <c r="I252"/>
  <c r="I253"/>
  <c r="I251"/>
  <c r="G251"/>
  <c r="G240" s="1"/>
  <c r="E251"/>
  <c r="G252"/>
  <c r="E252"/>
  <c r="G253"/>
  <c r="E253"/>
  <c r="I254"/>
  <c r="G248"/>
  <c r="G241" s="1"/>
  <c r="E248"/>
  <c r="G249"/>
  <c r="E249"/>
  <c r="G245"/>
  <c r="I247"/>
  <c r="G246"/>
  <c r="E246"/>
  <c r="E245" s="1"/>
  <c r="F242"/>
  <c r="G242"/>
  <c r="E242"/>
  <c r="G243"/>
  <c r="E243"/>
  <c r="I244"/>
  <c r="I243"/>
  <c r="G231"/>
  <c r="E231"/>
  <c r="G232"/>
  <c r="E232"/>
  <c r="I232" s="1"/>
  <c r="G237"/>
  <c r="E237"/>
  <c r="G235"/>
  <c r="E235"/>
  <c r="I233"/>
  <c r="G227"/>
  <c r="E227"/>
  <c r="G228"/>
  <c r="E228"/>
  <c r="G229"/>
  <c r="E229"/>
  <c r="G225"/>
  <c r="G221" s="1"/>
  <c r="E225"/>
  <c r="E221" s="1"/>
  <c r="E220" s="1"/>
  <c r="F220"/>
  <c r="G222"/>
  <c r="I222" s="1"/>
  <c r="E222"/>
  <c r="I224"/>
  <c r="I223"/>
  <c r="G223"/>
  <c r="E223"/>
  <c r="G212"/>
  <c r="I212" s="1"/>
  <c r="E212"/>
  <c r="E211" s="1"/>
  <c r="I216"/>
  <c r="I217"/>
  <c r="I215"/>
  <c r="G211"/>
  <c r="G213"/>
  <c r="E213"/>
  <c r="G218"/>
  <c r="E218"/>
  <c r="G216"/>
  <c r="E216"/>
  <c r="G214"/>
  <c r="E214"/>
  <c r="I213"/>
  <c r="I214"/>
  <c r="I246" l="1"/>
  <c r="I245"/>
  <c r="E241"/>
  <c r="E240" s="1"/>
  <c r="I240" s="1"/>
  <c r="I242"/>
  <c r="I231"/>
  <c r="G220"/>
  <c r="G210" s="1"/>
  <c r="I221"/>
  <c r="I211"/>
  <c r="E210"/>
  <c r="I210" s="1"/>
  <c r="I207"/>
  <c r="I208"/>
  <c r="I206"/>
  <c r="G206"/>
  <c r="E206"/>
  <c r="G207"/>
  <c r="E207"/>
  <c r="G208"/>
  <c r="E208"/>
  <c r="I209"/>
  <c r="G203"/>
  <c r="E203"/>
  <c r="I203" s="1"/>
  <c r="I205"/>
  <c r="I204"/>
  <c r="F202"/>
  <c r="G202"/>
  <c r="G195" s="1"/>
  <c r="G196"/>
  <c r="E196"/>
  <c r="I196" s="1"/>
  <c r="G197"/>
  <c r="I197" s="1"/>
  <c r="E197"/>
  <c r="G200"/>
  <c r="G198"/>
  <c r="E198"/>
  <c r="I199"/>
  <c r="I198"/>
  <c r="G185"/>
  <c r="E185"/>
  <c r="E172" s="1"/>
  <c r="G186"/>
  <c r="E186"/>
  <c r="G193"/>
  <c r="G191"/>
  <c r="G189"/>
  <c r="I188"/>
  <c r="I186"/>
  <c r="I187"/>
  <c r="I185"/>
  <c r="G187"/>
  <c r="E187"/>
  <c r="G173"/>
  <c r="G172" s="1"/>
  <c r="I173"/>
  <c r="F172"/>
  <c r="E173"/>
  <c r="G174"/>
  <c r="E174"/>
  <c r="G175"/>
  <c r="E175"/>
  <c r="G183"/>
  <c r="G181"/>
  <c r="G179"/>
  <c r="G177"/>
  <c r="I176"/>
  <c r="I174"/>
  <c r="I175"/>
  <c r="G170"/>
  <c r="G168"/>
  <c r="I167"/>
  <c r="I166"/>
  <c r="I165"/>
  <c r="E165"/>
  <c r="E155" s="1"/>
  <c r="E166"/>
  <c r="G155"/>
  <c r="G156"/>
  <c r="E156"/>
  <c r="I156" s="1"/>
  <c r="F157"/>
  <c r="G157"/>
  <c r="I157" s="1"/>
  <c r="E157"/>
  <c r="G163"/>
  <c r="G161"/>
  <c r="G159"/>
  <c r="I158"/>
  <c r="F146"/>
  <c r="G147"/>
  <c r="E147"/>
  <c r="G148"/>
  <c r="E148"/>
  <c r="I148" s="1"/>
  <c r="F149"/>
  <c r="G149"/>
  <c r="I149" s="1"/>
  <c r="E149"/>
  <c r="G153"/>
  <c r="G151"/>
  <c r="I150"/>
  <c r="I147"/>
  <c r="I140"/>
  <c r="G140"/>
  <c r="E140"/>
  <c r="G141"/>
  <c r="E141"/>
  <c r="G142"/>
  <c r="E142"/>
  <c r="G144"/>
  <c r="G138"/>
  <c r="G136"/>
  <c r="G133"/>
  <c r="G123" s="1"/>
  <c r="E133"/>
  <c r="E123" s="1"/>
  <c r="G134"/>
  <c r="E134"/>
  <c r="I126"/>
  <c r="I124"/>
  <c r="I125"/>
  <c r="G124"/>
  <c r="E124"/>
  <c r="G125"/>
  <c r="E125"/>
  <c r="G112"/>
  <c r="I112" s="1"/>
  <c r="G121"/>
  <c r="G119"/>
  <c r="G117"/>
  <c r="G115"/>
  <c r="I114"/>
  <c r="I113"/>
  <c r="G113"/>
  <c r="G100"/>
  <c r="E112"/>
  <c r="E113"/>
  <c r="E100"/>
  <c r="F101"/>
  <c r="G101"/>
  <c r="E101"/>
  <c r="G102"/>
  <c r="I102" s="1"/>
  <c r="E102"/>
  <c r="G110"/>
  <c r="G108"/>
  <c r="G106"/>
  <c r="G104"/>
  <c r="I103"/>
  <c r="G89"/>
  <c r="E89"/>
  <c r="F90"/>
  <c r="G90"/>
  <c r="E90"/>
  <c r="G98"/>
  <c r="I89"/>
  <c r="I91"/>
  <c r="G75"/>
  <c r="I75" s="1"/>
  <c r="F76"/>
  <c r="G76"/>
  <c r="E75"/>
  <c r="E76"/>
  <c r="G81"/>
  <c r="G87"/>
  <c r="G85"/>
  <c r="G83"/>
  <c r="G79"/>
  <c r="G77"/>
  <c r="I77" s="1"/>
  <c r="E77"/>
  <c r="I78"/>
  <c r="G65"/>
  <c r="G73"/>
  <c r="G71"/>
  <c r="G66" s="1"/>
  <c r="G69"/>
  <c r="E65"/>
  <c r="I65" s="1"/>
  <c r="E66"/>
  <c r="I64"/>
  <c r="I67"/>
  <c r="I63"/>
  <c r="I68"/>
  <c r="G67"/>
  <c r="E67"/>
  <c r="G53"/>
  <c r="E53"/>
  <c r="I53" s="1"/>
  <c r="F54"/>
  <c r="G54"/>
  <c r="E54"/>
  <c r="G61"/>
  <c r="I60"/>
  <c r="I59"/>
  <c r="G59"/>
  <c r="E59"/>
  <c r="I58"/>
  <c r="I57"/>
  <c r="G57"/>
  <c r="E57"/>
  <c r="I56"/>
  <c r="I55"/>
  <c r="G55"/>
  <c r="E55"/>
  <c r="E30"/>
  <c r="I30" s="1"/>
  <c r="E39"/>
  <c r="G39"/>
  <c r="I39" s="1"/>
  <c r="G46"/>
  <c r="G44"/>
  <c r="G42"/>
  <c r="I40"/>
  <c r="G40"/>
  <c r="E40"/>
  <c r="I41"/>
  <c r="G30"/>
  <c r="G37"/>
  <c r="G35"/>
  <c r="G33"/>
  <c r="I31"/>
  <c r="I32"/>
  <c r="G31"/>
  <c r="E31"/>
  <c r="G28"/>
  <c r="G17" s="1"/>
  <c r="I17" s="1"/>
  <c r="G24"/>
  <c r="G22"/>
  <c r="I15"/>
  <c r="I16"/>
  <c r="I18"/>
  <c r="F18"/>
  <c r="G18"/>
  <c r="E17"/>
  <c r="G20"/>
  <c r="I19"/>
  <c r="H18"/>
  <c r="J18"/>
  <c r="E18"/>
  <c r="I13"/>
  <c r="I241" l="1"/>
  <c r="I220"/>
  <c r="E202"/>
  <c r="J202" s="1"/>
  <c r="E146"/>
  <c r="I172"/>
  <c r="G146"/>
  <c r="I155"/>
  <c r="I123"/>
  <c r="I100"/>
  <c r="I101"/>
  <c r="I90"/>
  <c r="I76"/>
  <c r="I66"/>
  <c r="I54"/>
  <c r="J15"/>
  <c r="J16"/>
  <c r="J17"/>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6"/>
  <c r="J197"/>
  <c r="J198"/>
  <c r="J199"/>
  <c r="J200"/>
  <c r="J201"/>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13"/>
  <c r="E239"/>
  <c r="F239"/>
  <c r="G239"/>
  <c r="D239"/>
  <c r="F14"/>
  <c r="G14"/>
  <c r="D14"/>
  <c r="J319"/>
  <c r="F319"/>
  <c r="J239" l="1"/>
  <c r="I202"/>
  <c r="E195"/>
  <c r="I146"/>
  <c r="H14"/>
  <c r="H239"/>
  <c r="I239"/>
  <c r="J195" l="1"/>
  <c r="I195"/>
  <c r="E14"/>
  <c r="I14" l="1"/>
  <c r="J14"/>
</calcChain>
</file>

<file path=xl/sharedStrings.xml><?xml version="1.0" encoding="utf-8"?>
<sst xmlns="http://schemas.openxmlformats.org/spreadsheetml/2006/main" count="1617" uniqueCount="860">
  <si>
    <t>(наименование органа, исполняющего бюджет)</t>
  </si>
  <si>
    <t>Комитет экономики, финансов и контроля администрации городского округа "Город Калининград"</t>
  </si>
  <si>
    <t>Дата печати:</t>
  </si>
  <si>
    <t>19.01.2017</t>
  </si>
  <si>
    <t>Единица измерения:  тыс. руб.</t>
  </si>
  <si>
    <t>Наименование</t>
  </si>
  <si>
    <t>Утвержденный план на год</t>
  </si>
  <si>
    <t>Поступление за Декабрь</t>
  </si>
  <si>
    <t>на год</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</si>
  <si>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</si>
  <si>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</si>
  <si>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</si>
  <si>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</si>
  <si>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</si>
  <si>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</si>
  <si>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</si>
  <si>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</si>
  <si>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</si>
  <si>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000.1.01.02.010.01.1000.110</t>
  </si>
  <si>
    <t>182.1.01.02.010.01.1000.110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</si>
  <si>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</si>
  <si>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000.1.01.02.010.01.2100.110</t>
  </si>
  <si>
    <t>182.1.01.02.010.01.2100.110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</si>
  <si>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</si>
  <si>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000.1.01.02.010.01.2200.110</t>
  </si>
  <si>
    <t>182.1.01.02.010.01.2200.110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</si>
  <si>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</si>
  <si>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000.1.01.02.010.01.3000.110</t>
  </si>
  <si>
    <t>182.1.01.02.010.01.3000.110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</si>
  <si>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</si>
  <si>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000.1.01.02.010.01.4000.110</t>
  </si>
  <si>
    <t>182.1.01.02.010.01.4000.110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</si>
  <si>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</si>
  <si>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000.1.01.02.010.01.5000.110</t>
  </si>
  <si>
    <t>182.1.01.02.010.01.5000.110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</si>
  <si>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</si>
  <si>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</si>
  <si>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</si>
  <si>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000.1.01.02.020.01.1000.110</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</si>
  <si>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</si>
  <si>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</si>
  <si>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000.1.01.02.020.01.2100.110</t>
  </si>
  <si>
    <t>182.1.01.02.020.01.2100.110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</si>
  <si>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</si>
  <si>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000.1.01.02.020.01.3000.110</t>
  </si>
  <si>
    <t>182.1.01.02.020.01.3000.110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</si>
  <si>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</si>
  <si>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000.1.01.02.020.01.4000.110</t>
  </si>
  <si>
    <t>182.1.01.02.020.01.4000.110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</si>
  <si>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</si>
  <si>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</si>
  <si>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</si>
  <si>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000.1.01.02.030.01.1000.110</t>
  </si>
  <si>
    <t>182.1.01.02.030.01.1000.110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</si>
  <si>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</si>
  <si>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000.1.01.02.030.01.2100.110</t>
  </si>
  <si>
    <t>182.1.01.02.030.01.2100.110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</si>
  <si>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</si>
  <si>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000.1.01.02.030.01.3000.110</t>
  </si>
  <si>
    <t>182.1.01.02.030.01.3000.110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</si>
  <si>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</si>
  <si>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000.1.01.02.030.01.4000.110</t>
  </si>
  <si>
    <t>182.1.01.02.030.01.4000.110</t>
  </si>
  <si>
    <t>Налог на доходы физических лиц с доходов, полученных физическими лицами в соответствии со статьей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</si>
  <si>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000.1.01.02.030.01.5000.110</t>
  </si>
  <si>
    <t>182.1.01.02.030.01.5000.110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</si>
  <si>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</si>
  <si>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</si>
  <si>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</si>
  <si>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000.1.01.02.040.01.1000.110</t>
  </si>
  <si>
    <t>182.1.01.02.040.01.1000.110</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</si>
  <si>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</si>
  <si>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</si>
  <si>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</si>
  <si>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</si>
  <si>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</si>
  <si>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100.1.03.02.230.01.0000.110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</si>
  <si>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</si>
  <si>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</si>
  <si>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100.1.03.02.240.01.0000.110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</si>
  <si>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</si>
  <si>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</si>
  <si>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100.1.03.02.250.01.0000.110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</si>
  <si>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</si>
  <si>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</si>
  <si>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100.1.03.02.260.01.0000.110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</si>
  <si>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</si>
  <si>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</si>
  <si>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</si>
  <si>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</si>
  <si>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</si>
  <si>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</si>
  <si>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</si>
  <si>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</si>
  <si>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000.1.05.01.011.01.1000.110</t>
  </si>
  <si>
    <t>182.1.05.01.011.01.1000.110</t>
  </si>
  <si>
    <t>Налог, взимаемый с налогоплательщиков, выбравших в качестве объекта налогообложения доходы (пени по соответствующему платежу)</t>
  </si>
  <si>
    <t>000.1.05.01.011.01.2100.110</t>
  </si>
  <si>
    <t>182.1.05.01.011.01.2100.110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</si>
  <si>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</si>
  <si>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000.1.05.01.011.01.3000.110</t>
  </si>
  <si>
    <t>182.1.05.01.011.01.3000.110</t>
  </si>
  <si>
    <t>Налог, взимаемый с налогоплательщиков, выбравших в качестве объекта налогообложения доходы (прочие поступления)</t>
  </si>
  <si>
    <t>000.1.05.01.011.01.4000.110</t>
  </si>
  <si>
    <t>182.1.05.01.011.01.4000.110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</si>
  <si>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</si>
  <si>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</si>
  <si>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000.1.05.01.021.01.0000.110</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</si>
  <si>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</si>
  <si>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000.1.05.01.021.01.1000.110</t>
  </si>
  <si>
    <t>182.1.05.01.021.01.1000.110</t>
  </si>
  <si>
    <t>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</si>
  <si>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000.1.05.01.021.01.2100.110</t>
  </si>
  <si>
    <t>182.1.05.01.021.01.2100.110</t>
  </si>
  <si>
    <t>Налог, взимаемый с налогоплательщиков, выбравших в качестве объекта налогообложения доходы, уменьшенные на величину расходов (проценты по соответствующему платежу)</t>
  </si>
  <si>
    <t>000.1.05.01.021.01.2200.110</t>
  </si>
  <si>
    <t>182.1.05.01.021.01.2200.110</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</si>
  <si>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</si>
  <si>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000.1.05.01.021.01.3000.110</t>
  </si>
  <si>
    <t>182.1.05.01.021.01.3000.110</t>
  </si>
  <si>
    <t>Налог, взимаемый с налогоплательщиков, выбравших в качестве объекта налогообложения доходы, уменьшенные на величину расходов (прочие поступления)</t>
  </si>
  <si>
    <t>000.1.05.01.021.01.4000.110</t>
  </si>
  <si>
    <t>182.1.05.01.021.01.4000.110</t>
  </si>
  <si>
    <t>Налог, взимаемый с налогоплательщиков, выбравших в качестве объекта налогообложения доходы, уменьшенные на величину расходов (уплата процентов, начисленных на суммы излишне взысканных (уплаченных) платежей, а также при нарушении сроков их возврата)</t>
  </si>
  <si>
    <t>000.1.05.01.021.01.5000.110</t>
  </si>
  <si>
    <t>182.1.05.01.021.01.5000.110</t>
  </si>
  <si>
    <t>Минимальный налог, зачисляемый в бюджеты субъектов Российской Федерации</t>
  </si>
  <si>
    <t>000.1.05.01.050.01.0000.110</t>
  </si>
  <si>
    <t>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</si>
  <si>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000.1.05.01.050.01.1000.110</t>
  </si>
  <si>
    <t>182.1.05.01.050.01.1000.110</t>
  </si>
  <si>
    <t>Минимальный налог, зачисляемый в бюджеты субъектов Российской Федерации (пени по соответствующему платежу)</t>
  </si>
  <si>
    <t>000.1.05.01.050.01.2100.110</t>
  </si>
  <si>
    <t>182.1.05.01.050.01.2100.110</t>
  </si>
  <si>
    <t>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</si>
  <si>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000.1.05.01.050.01.3000.110</t>
  </si>
  <si>
    <t>182.1.05.01.050.01.3000.110</t>
  </si>
  <si>
    <t>Минимальный налог, зачисляемый в бюджеты субъектов Российской Федерации (прочие поступления)</t>
  </si>
  <si>
    <t>000.1.05.01.050.01.4000.110</t>
  </si>
  <si>
    <t>182.1.05.01.050.01.4000.110</t>
  </si>
  <si>
    <t>Минимальный налог, зачисляемый в бюджеты субъектов Российской Федерации (уплата процентов, начисленных на суммы излишне взысканных (уплаченных) платежей, а также при нарушении сроков их возврата)</t>
  </si>
  <si>
    <t>000.1.05.01.050.01.5000.110</t>
  </si>
  <si>
    <t>182.1.05.01.050.01.5000.110</t>
  </si>
  <si>
    <t>Единый налог на вмененный доход для отдельных видов деятельности</t>
  </si>
  <si>
    <t>000.1.05.02.000.02.0000.110</t>
  </si>
  <si>
    <t>000.1.05.02.010.02.0000.110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</si>
  <si>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</si>
  <si>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000.1.05.02.010.02.1000.110</t>
  </si>
  <si>
    <t>182.1.05.02.010.02.1000.110</t>
  </si>
  <si>
    <t>Единый налог на вмененный доход для отдельных видов деятельности (пени по соответствующему платежу)</t>
  </si>
  <si>
    <t>000.1.05.02.010.02.2100.110</t>
  </si>
  <si>
    <t>182.1.05.02.010.02.2100.110</t>
  </si>
  <si>
    <t>Единый налог на вмененный доход для отдельных видов деятельности (проценты по соответствующему платежу)</t>
  </si>
  <si>
    <t>000.1.05.02.010.02.2200.110</t>
  </si>
  <si>
    <t>182.1.05.02.010.02.2200.110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</si>
  <si>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</si>
  <si>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000.1.05.02.010.02.3000.110</t>
  </si>
  <si>
    <t>182.1.05.02.010.02.3000.110</t>
  </si>
  <si>
    <t>Единый налог на вмененный доход для отдельных видов деятельности (прочие поступления)</t>
  </si>
  <si>
    <t>000.1.05.02.010.02.4000.110</t>
  </si>
  <si>
    <t>182.1.05.02.010.02.4000.110</t>
  </si>
  <si>
    <t>Единый налог на вмененный доход для отдельных видов деятельности (за налоговые периоды, истекшие до 1 января 2011 года)</t>
  </si>
  <si>
    <t>000.1.05.02.020.02.0000.110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</si>
  <si>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</si>
  <si>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000.1.05.02.020.02.1000.110</t>
  </si>
  <si>
    <t>182.1.05.02.020.02.1000.110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</si>
  <si>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</si>
  <si>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000.1.05.02.020.02.2100.110</t>
  </si>
  <si>
    <t>182.1.05.02.020.02.2100.110</t>
  </si>
  <si>
    <t>Единый налог на вмененный доход для отдельных видов деятельности (за налоговые периоды, истекшие до 1 января 2011 года) (проценты по соответствующему платежу)</t>
  </si>
  <si>
    <t>000.1.05.02.020.02.2200.110</t>
  </si>
  <si>
    <t>182.1.05.02.020.02.2200.110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</si>
  <si>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</si>
  <si>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000.1.05.02.020.02.3000.110</t>
  </si>
  <si>
    <t>182.1.05.02.020.02.3000.110</t>
  </si>
  <si>
    <t>Единый налог на вмененный доход для отдельных видов деятельности (за налоговые периоды, истекшие до 1 января 2011 года) (прочие поступления)</t>
  </si>
  <si>
    <t>000.1.05.02.020.02.4000.110</t>
  </si>
  <si>
    <t>182.1.05.02.020.02.4000.110</t>
  </si>
  <si>
    <t>Единый сельскохозяйственный налог</t>
  </si>
  <si>
    <t>000.1.05.03.000.01.0000.110</t>
  </si>
  <si>
    <t>000.1.05.03.010.01.0000.110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</si>
  <si>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</si>
  <si>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000.1.05.03.010.01.1000.110</t>
  </si>
  <si>
    <t>182.1.05.03.010.01.1000.110</t>
  </si>
  <si>
    <t>Единый сельскохозяйственный налог (пени по соответствующему платежу)</t>
  </si>
  <si>
    <t>000.1.05.03.010.01.2100.110</t>
  </si>
  <si>
    <t>182.1.05.03.010.01.2100.110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</si>
  <si>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</si>
  <si>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000.1.05.03.010.01.3000.110</t>
  </si>
  <si>
    <t>182.1.05.03.010.01.3000.110</t>
  </si>
  <si>
    <t>Единый сельскохозяйственный налог (прочие поступления)</t>
  </si>
  <si>
    <t>000.1.05.03.010.01.4000.110</t>
  </si>
  <si>
    <t>182.1.05.03.010.01.4000.110</t>
  </si>
  <si>
    <t>Единый сельскохозяйственный налог (за налоговые периоды, истекшие до 1 января 2011 года)</t>
  </si>
  <si>
    <t>000.1.05.03.020.01.0000.110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</si>
  <si>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</si>
  <si>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000.1.05.03.020.01.1000.110</t>
  </si>
  <si>
    <t>182.1.05.03.020.01.1000.110</t>
  </si>
  <si>
    <t>Единый сельскохозяйственный налог (за налоговые периоды, истекшие до 1 января 2011 года) (пени по соответствующему платежу)</t>
  </si>
  <si>
    <t>000.1.05.03.020.01.2100.110</t>
  </si>
  <si>
    <t>182.1.05.03.020.01.2100.110</t>
  </si>
  <si>
    <t>Единый сельскохозяйственный налог (за налоговые периоды, истекшие до 1 января 2011 года) (прочие поступления)</t>
  </si>
  <si>
    <t>000.1.05.03.020.01.4000.110</t>
  </si>
  <si>
    <t>182.1.05.03.020.01.4000.110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</si>
  <si>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</si>
  <si>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</si>
  <si>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городских округов</t>
  </si>
  <si>
    <t>000.1.05.04.010.02.0000.110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</si>
  <si>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</si>
  <si>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000.1.05.04.010.02.1000.110</t>
  </si>
  <si>
    <t>182.1.05.04.010.02.1000.110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</si>
  <si>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</si>
  <si>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000.1.05.04.010.02.2100.110</t>
  </si>
  <si>
    <t>182.1.05.04.010.02.2100.110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</si>
  <si>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</si>
  <si>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</si>
  <si>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</si>
  <si>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</si>
  <si>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</si>
  <si>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000.1.06.01.020.04.0000.110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</si>
  <si>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</si>
  <si>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000.1.06.01.020.04.1000.110</t>
  </si>
  <si>
    <t>182.1.06.01.020.04.1000.110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</si>
  <si>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</si>
  <si>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000.1.06.01.020.04.2100.110</t>
  </si>
  <si>
    <t>182.1.06.01.020.04.2100.110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</si>
  <si>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</si>
  <si>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000.1.06.01.020.04.4000.110</t>
  </si>
  <si>
    <t>182.1.06.01.020.04.4000.110</t>
  </si>
  <si>
    <t>Налог на имущество организаций</t>
  </si>
  <si>
    <t>000.1.06.02.000.02.0000.110</t>
  </si>
  <si>
    <t>Налог на имущество организаций по имуществу, не входящему в Единую систему газоснабжения</t>
  </si>
  <si>
    <t>000.1.06.02.010.02.0000.110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</si>
  <si>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</si>
  <si>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000.1.06.02.010.02.1000.110</t>
  </si>
  <si>
    <t>182.1.06.02.010.02.1000.110</t>
  </si>
  <si>
    <t>Налог на имущество организаций по имуществу, не входящему в Единую систему газоснабжения (пени по соответствующему платежу)</t>
  </si>
  <si>
    <t>000.1.06.02.010.02.2100.110</t>
  </si>
  <si>
    <t>182.1.06.02.010.02.2100.110</t>
  </si>
  <si>
    <t>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</si>
  <si>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000.1.06.02.010.02.3000.110</t>
  </si>
  <si>
    <t>182.1.06.02.010.02.3000.110</t>
  </si>
  <si>
    <t>Налог на имущество организаций по имуществу, не входящему в Единую систему газоснабжения (прочие поступления)</t>
  </si>
  <si>
    <t>000.1.06.02.010.02.4000.110</t>
  </si>
  <si>
    <t>182.1.06.02.010.02.4000.110</t>
  </si>
  <si>
    <t>Налог на имущество организаций по имуществу, входящему в Единую систему газоснабжения</t>
  </si>
  <si>
    <t>000.1.06.02.020.02.0000.110</t>
  </si>
  <si>
    <t>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</si>
  <si>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000.1.06.02.020.02.1000.110</t>
  </si>
  <si>
    <t>182.1.06.02.020.02.1000.110</t>
  </si>
  <si>
    <t>Налог на имущество организаций по имуществу, входящему в Единую систему газоснабжения (пени по соответствующему платежу)</t>
  </si>
  <si>
    <t>000.1.06.02.020.02.2100.110</t>
  </si>
  <si>
    <t>182.1.06.02.020.02.2100.110</t>
  </si>
  <si>
    <t>Налог на имущество организаций по имуществу,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</si>
  <si>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000.1.06.02.020.02.3000.110</t>
  </si>
  <si>
    <t>182.1.06.02.020.02.3000.110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</si>
  <si>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</si>
  <si>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</si>
  <si>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</si>
  <si>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</si>
  <si>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городских округов</t>
  </si>
  <si>
    <t>000.1.06.06.032.04.0000.110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</si>
  <si>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</si>
  <si>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000.1.06.06.032.04.1000.110</t>
  </si>
  <si>
    <t>182.1.06.06.032.04.1000.110</t>
  </si>
  <si>
    <t>Земельный налог с организаций, обладающих земельным участком, расположенным в границах городских округов (пени по соответствующему платежу)</t>
  </si>
  <si>
    <t>000.1.06.06.032.04.2100.110</t>
  </si>
  <si>
    <t>182.1.06.06.032.04.2100.110</t>
  </si>
  <si>
    <t>Земельный налог с организаций, обладающих земельным участком, расположенным в границах городских округов (проценты по соответствующему платежу)</t>
  </si>
  <si>
    <t>000.1.06.06.032.04.2200.110</t>
  </si>
  <si>
    <t>182.1.06.06.032.04.2200.110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</si>
  <si>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</si>
  <si>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000.1.06.06.032.04.3000.110</t>
  </si>
  <si>
    <t>182.1.06.06.032.04.3000.110</t>
  </si>
  <si>
    <t>Земельный налог с организаций, обладающих земельным участком, расположенным в границах городских округов (прочие поступления)</t>
  </si>
  <si>
    <t>000.1.06.06.032.04.4000.110</t>
  </si>
  <si>
    <t>182.1.06.06.032.04.4000.110</t>
  </si>
  <si>
    <t>Земельный налог с физических лиц</t>
  </si>
  <si>
    <t>000.1.06.06.040.00.0000.110</t>
  </si>
  <si>
    <t>Земельный налог с физических лиц, обладающих земельным участком, расположенным в границах городских округов</t>
  </si>
  <si>
    <t>000.1.06.06.042.04.0000.110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</si>
  <si>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</si>
  <si>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000.1.06.06.042.04.1000.110</t>
  </si>
  <si>
    <t>182.1.06.06.042.04.1000.110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</si>
  <si>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</si>
  <si>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000.1.06.06.042.04.2100.110</t>
  </si>
  <si>
    <t>182.1.06.06.042.04.2100.110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</si>
  <si>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</si>
  <si>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000.1.06.06.042.04.3000.110</t>
  </si>
  <si>
    <t>182.1.06.06.042.04.3000.110</t>
  </si>
  <si>
    <t>Земельный налог с физических лиц, обладающих земельным участком, расположенным в границах городских округов (прочие поступления)</t>
  </si>
  <si>
    <t>000.1.06.06.042.04.4000.110</t>
  </si>
  <si>
    <t>182.1.06.06.042.04.4000.110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</si>
  <si>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</si>
  <si>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</si>
  <si>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</si>
  <si>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</si>
  <si>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</si>
  <si>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</si>
  <si>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</si>
  <si>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000.1.08.03.010.01.1000.110</t>
  </si>
  <si>
    <t>182.1.08.03.010.01.1000.110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</si>
  <si>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</si>
  <si>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000.1.08.03.010.01.4000.110</t>
  </si>
  <si>
    <t>182.1.08.03.010.01.4000.110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</si>
  <si>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</si>
  <si>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</si>
  <si>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</si>
  <si>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</si>
  <si>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Государственная пошлина за выдачу разрешения на установку рекламной конструкции (сумма платежа)</t>
  </si>
  <si>
    <t>000.1.08.07.150.01.1000.110</t>
  </si>
  <si>
    <t>164.1.08.07.150.01.1000.110</t>
  </si>
  <si>
    <t>000.1.08.07.170.01.0000.110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</si>
  <si>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</si>
  <si>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000.1.08.07.173.01.0000.110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</si>
  <si>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t>
  </si>
  <si>
    <t>000.1.08.07.173.01.1000.110</t>
  </si>
  <si>
    <t>038.1.08.07.173.01.1000.110</t>
  </si>
  <si>
    <t>000.1.09.00.000.00.0000.000</t>
  </si>
  <si>
    <t>Налоги на имущество</t>
  </si>
  <si>
    <t>000.1.09.04.000.00.0000.110</t>
  </si>
  <si>
    <t>Земельный налог (по обязательствам, возникшим до 1 января 2006 года)</t>
  </si>
  <si>
    <t>000.1.09.04.050.00.0000.110</t>
  </si>
  <si>
    <t>Земельный налог (по обязательствам, возникшим до 1 января 2006 года), мобилизуемый на территориях городских округов</t>
  </si>
  <si>
    <t>000.1.09.04.052.04.0000.110</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</si>
  <si>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</si>
  <si>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000.1.09.04.052.04.1000.110</t>
  </si>
  <si>
    <t>182.1.09.04.052.04.1000.110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</si>
  <si>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</si>
  <si>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000.1.09.04.052.04.2100.110</t>
  </si>
  <si>
    <t>182.1.09.04.052.04.2100.110</t>
  </si>
  <si>
    <t>Земельный налог (по обязательствам, возникшим до 1 января 2006 года),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</si>
  <si>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000.1.09.04.052.04.3000.110</t>
  </si>
  <si>
    <t>182.1.09.04.052.04.3000.110</t>
  </si>
  <si>
    <t>Прочие налоги и сборы (по отмененным местным налогам и сборам)</t>
  </si>
  <si>
    <t>000.1.09.07.000.00.0000.110</t>
  </si>
  <si>
    <t>Налог на рекламу</t>
  </si>
  <si>
    <t>000.1.09.07.010.00.0000.110</t>
  </si>
  <si>
    <t>Налог на рекламу, мобилизуемый на территориях городских округов</t>
  </si>
  <si>
    <t>000.1.09.07.012.04.0000.110</t>
  </si>
  <si>
    <t>Налог на рекламу,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</si>
  <si>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000.1.09.07.012.04.1000.110</t>
  </si>
  <si>
    <t>182.1.09.07.012.04.1000.110</t>
  </si>
  <si>
    <t>Налог на рекламу, мобилизуемый на территориях городских округов (пени по соответствующему платежу)</t>
  </si>
  <si>
    <t>000.1.09.07.012.04.2100.110</t>
  </si>
  <si>
    <t>182.1.09.07.012.04.2100.110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</si>
  <si>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</si>
  <si>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</si>
  <si>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</si>
  <si>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000.1.09.07.032.04.0000.110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</si>
  <si>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</si>
  <si>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000.1.09.07.032.04.1000.110</t>
  </si>
  <si>
    <t>182.1.09.07.032.04.1000.110</t>
  </si>
  <si>
    <t>Прочие местные налоги и сборы</t>
  </si>
  <si>
    <t>000.1.09.07.050.00.0000.110</t>
  </si>
  <si>
    <t>Прочие местные налоги и сборы, мобилизуемые на территориях городских округов</t>
  </si>
  <si>
    <t>000.1.09.07.052.04.0000.110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</si>
  <si>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</si>
  <si>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000.1.09.07.052.04.1000.110</t>
  </si>
  <si>
    <t>182.1.09.07.052.04.1000.110</t>
  </si>
  <si>
    <t>Прочие местные налоги и сборы, мобилизуемые на территориях городских округов (пени по соответствующему платежу)</t>
  </si>
  <si>
    <t>000.1.09.07.052.04.2100.110</t>
  </si>
  <si>
    <t>182.1.09.07.052.04.2100.110</t>
  </si>
  <si>
    <t>Прочие местные налоги и сборы, мобилизуемые на территориях городских округов (суммы денежных взысканий (штрафов) по соответствующему платежу согласно законодательству Российской Федерации)</t>
  </si>
  <si>
    <t>000.1.09.07.052.04.3000.110</t>
  </si>
  <si>
    <t>182.1.09.07.052.04.3000.110</t>
  </si>
  <si>
    <t>ДОХОДЫ ОТ ИСПОЛЬЗОВАНИЯ ИМУЩЕСТВА, НАХОДЯЩЕГОСЯ В ГОСУДАРСТВЕННОЙ И МУНИЦИПАЛЬНОЙ СОБСТВЕННОСТИ</t>
  </si>
  <si>
    <t>000.1.11.00.000.00.0000.000</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</si>
  <si>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</si>
  <si>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</si>
  <si>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</si>
  <si>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</si>
  <si>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000.1.11.05.012.04.0000.120</t>
  </si>
  <si>
    <t>028.1.11.05.012.04.0000.120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</si>
  <si>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</si>
  <si>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</si>
  <si>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</si>
  <si>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000.1.11.05.024.04.0000.120</t>
  </si>
  <si>
    <t>028.1.11.05.024.04.0000.120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</si>
  <si>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</si>
  <si>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</si>
  <si>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</si>
  <si>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000.1.11.05.034.04.0000.120</t>
  </si>
  <si>
    <t>028.1.11.05.034.04.0000.120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</si>
  <si>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</si>
  <si>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</si>
  <si>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</si>
  <si>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</si>
  <si>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</si>
  <si>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000.1.11.07.014.04.0000.120</t>
  </si>
  <si>
    <t>028.1.11.07.014.04.0000.120</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</si>
  <si>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</si>
  <si>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</si>
  <si>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</si>
  <si>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</si>
  <si>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000.1.11.09.044.04.0000.120</t>
  </si>
  <si>
    <t>028.1.11.09.044.04.0000.120</t>
  </si>
  <si>
    <t>164.1.11.09.044.04.0000.120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</si>
  <si>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</si>
  <si>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</si>
  <si>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</si>
  <si>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</si>
  <si>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</si>
  <si>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</si>
  <si>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</si>
  <si>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000.1.12.01.010.01.6000.120</t>
  </si>
  <si>
    <t>048.1.12.01.010.01.6000.120</t>
  </si>
  <si>
    <t>Плата за выбросы загрязняющих веществ в атмосферный воздух передвижными объектами</t>
  </si>
  <si>
    <t>000.1.12.01.020.01.0000.120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</si>
  <si>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</si>
  <si>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000.1.12.01.020.01.6000.120</t>
  </si>
  <si>
    <t>048.1.12.01.020.01.6000.120</t>
  </si>
  <si>
    <t>Плата за сбросы загрязняющих веществ в водные объекты</t>
  </si>
  <si>
    <t>000.1.12.01.030.01.0000.120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</si>
  <si>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</si>
  <si>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000.1.12.01.030.01.6000.120</t>
  </si>
  <si>
    <t>048.1.12.01.030.01.6000.120</t>
  </si>
  <si>
    <t>Плата за размещение отходов производства и потребления</t>
  </si>
  <si>
    <t>000.1.12.01.040.01.0000.120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</si>
  <si>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</si>
  <si>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000.1.12.01.040.01.6000.120</t>
  </si>
  <si>
    <t>048.1.12.01.040.01.6000.120</t>
  </si>
  <si>
    <t>ДОХОДЫ ОТ ОКАЗАНИЯ ПЛАТНЫХ УСЛУГ (РАБОТ) И КОМПЕНСАЦИИ ЗАТРАТ ГОСУДАРСТВА</t>
  </si>
  <si>
    <t>000.1.13.00.000.00.0000.000</t>
  </si>
  <si>
    <t>Доходы от оказания платных услуг (работ)</t>
  </si>
  <si>
    <t>000.1.13.01.000.00.0000.130</t>
  </si>
  <si>
    <t>Прочие доходы от оказания платных услуг (работ)</t>
  </si>
  <si>
    <t>000.1.13.01.990.00.0000.130</t>
  </si>
  <si>
    <t>Прочие доходы от оказания платных услуг (работ) получателями средств бюджетов городских округов</t>
  </si>
  <si>
    <t>000.1.13.01.994.04.0000.130</t>
  </si>
  <si>
    <t>038.1.13.01.994.04.0000.130</t>
  </si>
  <si>
    <t>045.1.13.01.994.04.0000.130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</si>
  <si>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</si>
  <si>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</si>
  <si>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</si>
  <si>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</si>
  <si>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городских округов</t>
  </si>
  <si>
    <t>000.1.13.02.994.04.0000.130</t>
  </si>
  <si>
    <t>005.1.13.02.994.04.0000.130</t>
  </si>
  <si>
    <t>028.1.13.02.994.04.0000.130</t>
  </si>
  <si>
    <t>038.1.13.02.994.04.0000.130</t>
  </si>
  <si>
    <t>045.1.13.02.994.04.0000.130</t>
  </si>
  <si>
    <t>164.1.13.02.994.04.0000.130</t>
  </si>
  <si>
    <t>801.1.13.02.994.04.0000.130</t>
  </si>
  <si>
    <t>ДОХОДЫ ОТ ПРОДАЖИ МАТЕРИАЛЬНЫХ И НЕМАТЕРИАЛЬНЫХ АКТИВОВ</t>
  </si>
  <si>
    <t>000.1.14.00.000.00.0000.000</t>
  </si>
  <si>
    <t>Доходы от продажи квартир</t>
  </si>
  <si>
    <t>000.1.14.01.000.00.0000.410</t>
  </si>
  <si>
    <t>Доходы от продажи квартир, находящихся в собственности городских округов</t>
  </si>
  <si>
    <t>000.1.14.01.040.04.0000.410</t>
  </si>
  <si>
    <t>028.1.14.01.040.04.0000.410</t>
  </si>
  <si>
    <t>000.1.14.02.000.00.0000.000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</si>
  <si>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</si>
  <si>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</si>
  <si>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</si>
  <si>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000.1.14.02.042.04.0000.410</t>
  </si>
  <si>
    <t>028.1.14.02.042.04.0000.410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</si>
  <si>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</si>
  <si>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000.1.14.02.043.04.0000.410</t>
  </si>
  <si>
    <t>028.1.14.02.043.04.0000.410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</si>
  <si>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</si>
  <si>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</si>
  <si>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</si>
  <si>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</si>
  <si>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</si>
  <si>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000.1.14.06.012.04.0000.430</t>
  </si>
  <si>
    <t>028.1.14.06.012.04.0000.430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</si>
  <si>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</si>
  <si>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</si>
  <si>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</si>
  <si>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000.1.14.06.024.04.0000.430</t>
  </si>
  <si>
    <t>028.1.14.06.024.04.0000.430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</si>
  <si>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</si>
  <si>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</si>
  <si>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</si>
  <si>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</si>
  <si>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</si>
  <si>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000.1.14.06.312.04.0000.430</t>
  </si>
  <si>
    <t>028.1.14.06.312.04.0000.430</t>
  </si>
  <si>
    <t>АДМИНИСТРАТИВНЫЕ ПЛАТЕЖИ И СБОРЫ</t>
  </si>
  <si>
    <t>000.1.15.00.000.00.0000.000</t>
  </si>
  <si>
    <t>Платежи, взимаемые государственными и муниципальными органами (организациями) за выполнение определенных функций</t>
  </si>
  <si>
    <t>000.1.15.02.000.00.0000.140</t>
  </si>
  <si>
    <t>Платежи, взимаемые органами местного самоуправления (организациями) городских округов за выполнение определенных функций</t>
  </si>
  <si>
    <t>000.1.15.02.040.04.0000.140</t>
  </si>
  <si>
    <t>038.1.15.02.040.04.0000.140</t>
  </si>
  <si>
    <t>801.1.15.02.040.04.0000.140</t>
  </si>
  <si>
    <t>000.1.15.02.040.04.0001.140</t>
  </si>
  <si>
    <t>028.1.15.02.040.04.0001.140</t>
  </si>
  <si>
    <t>038.1.15.02.040.04.0001.140</t>
  </si>
  <si>
    <t>000.1.15.02.040.04.0010.140</t>
  </si>
  <si>
    <t>005.1.15.02.040.04.0010.140</t>
  </si>
  <si>
    <t>Платежи, взимаемые органами местного самоуправления (организациями) городских округов за выполнение определенных функций (пени)</t>
  </si>
  <si>
    <t>000.1.15.02.040.04.0020.140</t>
  </si>
  <si>
    <t>005.1.15.02.040.04.0020.140</t>
  </si>
  <si>
    <t>ШТРАФЫ, САНКЦИИ, ВОЗМЕЩЕНИЕ УЩЕРБА</t>
  </si>
  <si>
    <t>000.1.16.00.000.00.0000.000</t>
  </si>
  <si>
    <t>Денежные взыскания (штрафы) за нарушение законодательства о налогах и сборах</t>
  </si>
  <si>
    <t>000.1.16.03.000.00.0000.140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</si>
  <si>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</si>
  <si>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000.1.16.03.010.01.0000.140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</si>
  <si>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</si>
  <si>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000.1.16.03.010.01.6000.140</t>
  </si>
  <si>
    <t>182.1.16.03.010.01.6000.140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</si>
  <si>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</si>
  <si>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</si>
  <si>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</si>
  <si>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000.1.16.03.030.01.6000.140</t>
  </si>
  <si>
    <t>182.1.16.03.030.01.6000.140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</si>
  <si>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</si>
  <si>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</si>
  <si>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</si>
  <si>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000.1.16.06.000.01.6000.140</t>
  </si>
  <si>
    <t>182.1.16.06.000.01.6000.140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</si>
  <si>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</si>
  <si>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</si>
  <si>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</si>
  <si>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</si>
  <si>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</si>
  <si>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000.1.16.08.010.01.6000.140</t>
  </si>
  <si>
    <t>141.1.16.08.010.01.6000.140</t>
  </si>
  <si>
    <t>188.1.16.08.010.01.6000.140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</si>
  <si>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</si>
  <si>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000.1.16.08.020.01.0000.140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</si>
  <si>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</si>
  <si>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000.1.16.08.020.01.6000.140</t>
  </si>
  <si>
    <t>141.1.16.08.020.01.6000.140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</si>
  <si>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</si>
  <si>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000.1.16.25.000.00.0000.140</t>
  </si>
  <si>
    <t>Денежные взыскания (штрафы) за нарушение законодательства Российской Федерации о недрах</t>
  </si>
  <si>
    <t>000.1.16.25.010.01.0000.140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</si>
  <si>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</si>
  <si>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000.1.16.25.010.01.6000.140</t>
  </si>
  <si>
    <t>048.1.16.25.010.01.6000.140</t>
  </si>
  <si>
    <t>188.1.16.25.010.01.6000.140</t>
  </si>
  <si>
    <t>Денежные взыскания (штрафы) за нарушение законодательства Российской Федерации об особо охраняемых природных территориях</t>
  </si>
  <si>
    <t>000.1.16.25.020.01.0000.140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</si>
  <si>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</si>
  <si>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000.1.16.25.020.01.6000.140</t>
  </si>
  <si>
    <t>048.1.16.25.020.01.6000.140</t>
  </si>
  <si>
    <t>Денежные взыскания (штрафы) за нарушение законодательства Российской Федерации об охране и использовании животного мира</t>
  </si>
  <si>
    <t>000.1.16.25.030.01.0000.140</t>
  </si>
  <si>
    <t>041.1.16.25.030.01.0000.140</t>
  </si>
  <si>
    <t>115.1.16.25.030.01.0000.140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</si>
  <si>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</si>
  <si>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000.1.16.25.030.01.6000.140</t>
  </si>
  <si>
    <t>048.1.16.25.030.01.6000.140</t>
  </si>
  <si>
    <t>076.1.16.25.030.01.6000.140</t>
  </si>
  <si>
    <t>Денежные взыскания (штрафы) за нарушение законодательства в области охраны окружающей среды</t>
  </si>
  <si>
    <t>000.1.16.25.050.01.0000.140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</si>
  <si>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</si>
  <si>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000.1.16.25.050.01.6000.140</t>
  </si>
  <si>
    <t>048.1.16.25.050.01.6000.140</t>
  </si>
  <si>
    <t>106.1.16.25.050.01.6000.140</t>
  </si>
  <si>
    <t>141.1.16.25.050.01.6000.140</t>
  </si>
  <si>
    <t>Денежные взыскания (штрафы) за нарушение земельного законодательства</t>
  </si>
  <si>
    <t>000.1.16.25.060.01.0000.140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</si>
  <si>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</si>
  <si>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000.1.16.25.060.01.6000.140</t>
  </si>
  <si>
    <t>048.1.16.25.060.01.6000.140</t>
  </si>
  <si>
    <t>081.1.16.25.060.01.6000.140</t>
  </si>
  <si>
    <t>141.1.16.25.060.01.6000.140</t>
  </si>
  <si>
    <t>321.1.16.25.060.01.6000.140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</si>
  <si>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</si>
  <si>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</si>
  <si>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</si>
  <si>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000.1.16.28.000.01.6000.140</t>
  </si>
  <si>
    <t>141.1.16.28.000.01.6000.140</t>
  </si>
  <si>
    <t>188.1.16.28.000.01.6000.140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</si>
  <si>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казенные учреждения)</t>
  </si>
  <si>
    <t>000.1.16.28.000.01.7000.140</t>
  </si>
  <si>
    <t>187.1.16.28.000.01.7000.140</t>
  </si>
  <si>
    <t>320.1.16.28.000.01.7000.140</t>
  </si>
  <si>
    <t>Денежные взыскания (штрафы) за правонарушения в области дорожного движения</t>
  </si>
  <si>
    <t>000.1.16.30.000.01.0000.140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</si>
  <si>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</si>
  <si>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</si>
  <si>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t>
  </si>
  <si>
    <t>000.1.16.30.013.01.0000.140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</si>
  <si>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</si>
  <si>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000.1.16.30.013.01.6000.140</t>
  </si>
  <si>
    <t>106.1.16.30.013.01.6000.140</t>
  </si>
  <si>
    <t>188.1.16.30.013.01.6000.140</t>
  </si>
  <si>
    <t>Прочие денежные взыскания (штрафы) за правонарушения в области дорожного движения</t>
  </si>
  <si>
    <t>000.1.16.30.030.01.0000.140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</si>
  <si>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</si>
  <si>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000.1.16.30.030.01.6000.140</t>
  </si>
  <si>
    <t>188.1.16.30.030.01.6000.140</t>
  </si>
  <si>
    <t>Денежные взыскания, налагаемые в возмещение ущерба, причиненного в результате незаконного или нецелевого использования бюджетных средств</t>
  </si>
  <si>
    <t>000.1.16.32.000.00.0000.140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</si>
  <si>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</si>
  <si>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000.1.16.32.000.04.0000.140</t>
  </si>
  <si>
    <t>038.1.16.32.000.04.0000.140</t>
  </si>
  <si>
    <t>045.1.16.32.000.04.0000.140</t>
  </si>
  <si>
    <t>801.1.16.32.000.04.0000.140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</si>
  <si>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</si>
  <si>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</si>
  <si>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</si>
  <si>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000.1.16.33.040.04.0000.140</t>
  </si>
  <si>
    <t>005.1.16.33.040.04.0000.140</t>
  </si>
  <si>
    <t>028.1.16.33.040.04.0000.140</t>
  </si>
  <si>
    <t>038.1.16.33.040.04.0000.140</t>
  </si>
  <si>
    <t>164.1.16.33.040.04.0000.140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</si>
  <si>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</si>
  <si>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000.1.16.33.040.04.6000.140</t>
  </si>
  <si>
    <t>161.1.16.33.040.04.6000.140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</si>
  <si>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</si>
  <si>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</si>
  <si>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</si>
  <si>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000.1.16.37.030.04.0000.140</t>
  </si>
  <si>
    <t>038.1.16.37.030.04.0000.140</t>
  </si>
  <si>
    <t>Денежные взыскания (штрафы) за нарушение законодательства Российской Федерации об электроэнергетике</t>
  </si>
  <si>
    <t>000.1.16.41.000.01.0000.140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</si>
  <si>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</si>
  <si>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000.1.16.41.000.01.6000.140</t>
  </si>
  <si>
    <t>161.1.16.41.000.01.6000.140</t>
  </si>
  <si>
    <t>498.1.16.41.000.01.6000.140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</si>
  <si>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</si>
  <si>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</si>
  <si>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</si>
  <si>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000.1.16.43.000.01.6000.140</t>
  </si>
  <si>
    <t>076.1.16.43.000.01.6000.140</t>
  </si>
  <si>
    <t>081.1.16.43.000.01.6000.140</t>
  </si>
  <si>
    <t>100.1.16.43.000.01.6000.140</t>
  </si>
  <si>
    <t>106.1.16.43.000.01.6000.140</t>
  </si>
  <si>
    <t>150.1.16.43.000.01.6000.140</t>
  </si>
  <si>
    <t>151.1.16.43.000.01.6000.140</t>
  </si>
  <si>
    <t>153.1.16.43.000.01.6000.140</t>
  </si>
  <si>
    <t>177.1.16.43.000.01.6000.140</t>
  </si>
  <si>
    <t>182.1.16.43.000.01.6000.140</t>
  </si>
  <si>
    <t>188.1.16.43.000.01.6000.140</t>
  </si>
  <si>
    <t>192.1.16.43.000.01.6000.140</t>
  </si>
  <si>
    <t>321.1.16.43.000.01.6000.140</t>
  </si>
  <si>
    <t>322.1.16.43.000.01.6000.140</t>
  </si>
  <si>
    <t>498.1.16.43.000.01.6000.140</t>
  </si>
  <si>
    <t>999.1.16.43.000.01.6000.140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</si>
  <si>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казенные учреждения)</t>
  </si>
  <si>
    <t>000.1.16.43.000.01.7000.140</t>
  </si>
  <si>
    <t>177.1.16.43.000.01.7000.140</t>
  </si>
  <si>
    <t>Денежные взыскания (штрафы) за нарушения законодательства Российской Федерации о промышленной безопасности</t>
  </si>
  <si>
    <t>000.1.16.45.000.01.0000.140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</si>
  <si>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</si>
  <si>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000.1.16.45.000.01.6000.140</t>
  </si>
  <si>
    <t>498.1.16.45.000.01.6000.140</t>
  </si>
  <si>
    <t>Прочие поступления от денежных взысканий (штрафов) и иных сумм в возмещение ущерба</t>
  </si>
  <si>
    <t>000.1.16.90.000.00.0000.140</t>
  </si>
  <si>
    <t>Прочие поступления от денежных взысканий (штрафов) и иных сумм в возмещение ущерба, зачисляемые в бюджеты городских округов</t>
  </si>
  <si>
    <t>000.1.16.90.040.04.0000.140</t>
  </si>
  <si>
    <t>030.1.16.90.040.04.0000.140</t>
  </si>
  <si>
    <t>031.1.16.90.040.04.0000.140</t>
  </si>
  <si>
    <t>033.1.16.90.040.04.0000.140</t>
  </si>
  <si>
    <t>038.1.16.90.040.04.0000.140</t>
  </si>
  <si>
    <t>045.1.16.90.040.04.0000.140</t>
  </si>
  <si>
    <t>062.1.16.90.040.04.0000.140</t>
  </si>
  <si>
    <t>063.1.16.90.040.04.0000.140</t>
  </si>
  <si>
    <t>066.1.16.90.040.04.0000.140</t>
  </si>
  <si>
    <t>115.1.16.90.040.04.0000.140</t>
  </si>
  <si>
    <t>154.1.16.90.040.04.0000.140</t>
  </si>
  <si>
    <t>164.1.16.90.040.04.0000.140</t>
  </si>
  <si>
    <t>801.1.16.90.040.04.0000.140</t>
  </si>
  <si>
    <t>000.1.16.90.040.04.0001.140</t>
  </si>
  <si>
    <t>028.1.16.90.040.04.0001.140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</si>
  <si>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</si>
  <si>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000.1.16.90.040.04.6000.140</t>
  </si>
  <si>
    <t>048.1.16.90.040.04.6000.140</t>
  </si>
  <si>
    <t>060.1.16.90.040.04.6000.140</t>
  </si>
  <si>
    <t>076.1.16.90.040.04.6000.140</t>
  </si>
  <si>
    <t>081.1.16.90.040.04.6000.140</t>
  </si>
  <si>
    <t>096.1.16.90.040.04.6000.140</t>
  </si>
  <si>
    <t>106.1.16.90.040.04.6000.140</t>
  </si>
  <si>
    <t>141.1.16.90.040.04.6000.140</t>
  </si>
  <si>
    <t>150.1.16.90.040.04.6000.140</t>
  </si>
  <si>
    <t>157.1.16.90.040.04.6000.140</t>
  </si>
  <si>
    <t>182.1.16.90.040.04.6000.140</t>
  </si>
  <si>
    <t>188.1.16.90.040.04.6000.140</t>
  </si>
  <si>
    <t>192.1.16.90.040.04.6000.140</t>
  </si>
  <si>
    <t>318.1.16.90.040.04.6000.140</t>
  </si>
  <si>
    <t>321.1.16.90.040.04.6000.140</t>
  </si>
  <si>
    <t>415.1.16.90.040.04.6000.140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</si>
  <si>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</si>
  <si>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000.1.16.90.040.04.7000.140</t>
  </si>
  <si>
    <t>177.1.16.90.040.04.7000.140</t>
  </si>
  <si>
    <t>187.1.16.90.040.04.7000.140</t>
  </si>
  <si>
    <t>ПРОЧИЕ НЕНАЛОГОВЫЕ ДОХОДЫ</t>
  </si>
  <si>
    <t>000.1.17.00.000.00.0000.000</t>
  </si>
  <si>
    <t>Невыясненные поступления</t>
  </si>
  <si>
    <t>000.1.17.01.000.00.0000.180</t>
  </si>
  <si>
    <t>Невыясненные поступления, зачисляемые в бюджеты городских округов</t>
  </si>
  <si>
    <t>000.1.17.01.040.04.0000.180</t>
  </si>
  <si>
    <t>005.1.17.01.040.04.0000.180</t>
  </si>
  <si>
    <t>028.1.17.01.040.04.0000.180</t>
  </si>
  <si>
    <t>038.1.17.01.040.04.0000.180</t>
  </si>
  <si>
    <t>045.1.17.01.040.04.0000.180</t>
  </si>
  <si>
    <t>801.1.17.01.040.04.0000.180</t>
  </si>
  <si>
    <t>Прочие неналоговые доходы</t>
  </si>
  <si>
    <t>000.1.17.05.000.00.0000.180</t>
  </si>
  <si>
    <t>Прочие неналоговые доходы бюджетов городских округов</t>
  </si>
  <si>
    <t>000.1.17.05.040.04.0000.180</t>
  </si>
  <si>
    <t>000.1.17.05.040.04.0001.180</t>
  </si>
  <si>
    <t>028.1.17.05.040.04.0001.180</t>
  </si>
  <si>
    <t>БЕЗВОЗМЕЗДНЫЕ ПОСТУПЛЕНИЯ</t>
  </si>
  <si>
    <t>000.2.00.00.000.00.0000.000</t>
  </si>
  <si>
    <t>000.2.02.00.000.00.0000.000</t>
  </si>
  <si>
    <t>000.2.02.01.000.00.0000.151</t>
  </si>
  <si>
    <t>Прочие дотации</t>
  </si>
  <si>
    <t>000.2.02.01.999.00.0000.151</t>
  </si>
  <si>
    <t>Прочие дотации бюджетам городских округов</t>
  </si>
  <si>
    <t>000.2.02.01.999.04.0000.151</t>
  </si>
  <si>
    <t>005.2.02.01.999.04.0000.151</t>
  </si>
  <si>
    <t>000.2.02.02.000.00.0000.151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</si>
  <si>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</si>
  <si>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000.2.02.02.041.00.0000.151</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</si>
  <si>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</si>
  <si>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000.2.02.02.041.04.0000.151</t>
  </si>
  <si>
    <t>005.2.02.02.041.04.0000.151</t>
  </si>
  <si>
    <t>Субсидии бюджетам на реализацию федеральных целевых программ</t>
  </si>
  <si>
    <t>000.2.02.02.051.00.0000.151</t>
  </si>
  <si>
    <t>Субсидии бюджетам городских округов на реализацию федеральных целевых программ</t>
  </si>
  <si>
    <t>000.2.02.02.051.04.0000.151</t>
  </si>
  <si>
    <t>Субсидия бюджетам городских округов на реализацию подпрограммы "Обеспечение жильем молодых семей" федеральной целевой программы "Жилище" на 2011-2015 годы</t>
  </si>
  <si>
    <t>000.2.02.02.051.04.0050.151</t>
  </si>
  <si>
    <t>005.2.02.02.051.04.0050.151</t>
  </si>
  <si>
    <t>Субсидии бюджетам на софинансирование капитальных вложений в объекты государственной (муниципальной) собственности</t>
  </si>
  <si>
    <t>000.2.02.02.077.00.0000.151</t>
  </si>
  <si>
    <t>Субсидии бюджетам городских округов на софинансирование капитальных вложений в объекты муниципальной собственности</t>
  </si>
  <si>
    <t>000.2.02.02.077.04.0000.151</t>
  </si>
  <si>
    <t>005.2.02.02.077.04.0000.151</t>
  </si>
  <si>
    <t>Субсидии бюджетам городских округов на софинансирование капитальных вложений в объекты муниципальной собственности.</t>
  </si>
  <si>
    <t>000.2.02.02.077.04.0055.151</t>
  </si>
  <si>
    <t>005.2.02.02.077.04.0055.151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</si>
  <si>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</si>
  <si>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000.2.02.02.088.00.0000.151</t>
  </si>
  <si>
    <t>Субсидии бюджетам городских округов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</si>
  <si>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000.2.02.02.088.04.0000.151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</si>
  <si>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</si>
  <si>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000.2.02.02.088.04.0002.151</t>
  </si>
  <si>
    <t>005.2.02.02.088.04.0002.151</t>
  </si>
  <si>
    <t>Субсидии бюджетам муниципальных образований на проведение капитального ремонта многоквартирных домов</t>
  </si>
  <si>
    <t>000.2.02.02.109.00.0000.151</t>
  </si>
  <si>
    <t>Субсидии бюджетам городских округов на проведение капитального ремонта многоквартирных домов</t>
  </si>
  <si>
    <t>000.2.02.02.109.04.0000.151</t>
  </si>
  <si>
    <t>005.2.02.02.109.04.0000.151</t>
  </si>
  <si>
    <t>Субсидии бюджетам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t>
  </si>
  <si>
    <t>000.2.02.02.218.00.0000.151</t>
  </si>
  <si>
    <t>Субсидии бюджетам городских округов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t>
  </si>
  <si>
    <t>000.2.02.02.218.04.0000.151</t>
  </si>
  <si>
    <t>005.2.02.02.218.04.0000.151</t>
  </si>
  <si>
    <t>Прочие субсидии</t>
  </si>
  <si>
    <t>000.2.02.02.999.00.0000.151</t>
  </si>
  <si>
    <t>Прочие субсидии бюджетам городских округов</t>
  </si>
  <si>
    <t>000.2.02.02.999.04.0000.151</t>
  </si>
  <si>
    <t>005.2.02.02.999.04.0000.151</t>
  </si>
  <si>
    <t>000.2.02.03.000.00.0000.151</t>
  </si>
  <si>
    <t>Субвенции бюджетам на государственную регистрацию актов гражданского состояния</t>
  </si>
  <si>
    <t>000.2.02.03.003.00.0000.151</t>
  </si>
  <si>
    <t>Субвенции бюджетам городских округов на государственную регистрацию актов гражданского состояния</t>
  </si>
  <si>
    <t>000.2.02.03.003.04.0000.151</t>
  </si>
  <si>
    <t>005.2.02.03.003.04.0000.151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</si>
  <si>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</si>
  <si>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000.2.02.03.007.00.0000.151</t>
  </si>
  <si>
    <t>Субвенции бюджетам городских округов на составление (изменение) списков кандидатов в присяжные заседатели федеральных судов общей юрисдикции в Российской Федерации</t>
  </si>
  <si>
    <t>000.2.02.03.007.04.0000.151</t>
  </si>
  <si>
    <t>005.2.02.03.007.04.0000.151</t>
  </si>
  <si>
    <t>Субвенции местным бюджетам на выполнение передаваемых полномочий субъектов Российской Федерации</t>
  </si>
  <si>
    <t>000.2.02.03.024.00.0000.151</t>
  </si>
  <si>
    <t>Субвенции бюджетам городских округов на выполнение передаваемых полномочий субъектов Российской Федерации</t>
  </si>
  <si>
    <t>000.2.02.03.024.04.0000.151</t>
  </si>
  <si>
    <t>005.2.02.03.024.04.0000.151</t>
  </si>
  <si>
    <t>Субвенции бюджетам на содержание ребенка в семье опекуна и приемной семье, а также вознаграждение, причитающееся приемному родителю</t>
  </si>
  <si>
    <t>000.2.02.03.027.00.0000.151</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</si>
  <si>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</si>
  <si>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000.2.02.03.027.04.0000.151</t>
  </si>
  <si>
    <t>005.2.02.03.027.04.0000.151</t>
  </si>
  <si>
    <t>Субвенции бюджетам на проведение Всероссийской сельскохозяйственной переписи в 2016 году</t>
  </si>
  <si>
    <t>000.2.02.03.121.00.0000.151</t>
  </si>
  <si>
    <t>Субвенции бюджетам городских округов на проведение Всероссийской сельскохозяйственной переписи в 2016 году</t>
  </si>
  <si>
    <t>000.2.02.03.121.04.0000.151</t>
  </si>
  <si>
    <t>005.2.02.03.121.04.0000.151</t>
  </si>
  <si>
    <t>Прочие субвенции</t>
  </si>
  <si>
    <t>000.2.02.03.999.00.0000.151</t>
  </si>
  <si>
    <t>Прочие субвенции бюджетам городских округов</t>
  </si>
  <si>
    <t>000.2.02.03.999.04.0000.151</t>
  </si>
  <si>
    <t>005.2.02.03.999.04.0000.151</t>
  </si>
  <si>
    <t>000.2.02.04.000.00.0000.151</t>
  </si>
  <si>
    <t>Межбюджетные трансферты, передаваемые бюджетам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</si>
  <si>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000.2.02.04.060.00.0000.151</t>
  </si>
  <si>
    <t>Межбюджетные трансферты, передаваемые бюджетам городских округов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</si>
  <si>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000.2.02.04.060.04.0000.151</t>
  </si>
  <si>
    <t>005.2.02.04.060.04.0000.151</t>
  </si>
  <si>
    <t>Межбюджетные трансферты, передаваемые бюджетам на финансовое обеспечение мероприятий, связанных с отдыхом и оздоровлением детей, находящихся в трудной жизненной ситуации</t>
  </si>
  <si>
    <t>000.2.02.04.118.04.0000.151</t>
  </si>
  <si>
    <t>005.2.02.04.118.04.0000.151</t>
  </si>
  <si>
    <t>Прочие межбюджетные трансферты, передаваемые бюджетам</t>
  </si>
  <si>
    <t>000.2.02.04.999.00.0000.151</t>
  </si>
  <si>
    <t>Прочие межбюджетные трансферты, передаваемые бюджетам городских округов</t>
  </si>
  <si>
    <t>000.2.02.04.999.04.0000.151</t>
  </si>
  <si>
    <t>005.2.02.04.999.04.0000.151</t>
  </si>
  <si>
    <t>ПРОЧИЕ БЕЗВОЗМЕЗДНЫЕ ПОСТУПЛЕНИЯ</t>
  </si>
  <si>
    <t>000.2.07.00.000.00.0000.000</t>
  </si>
  <si>
    <t>Прочие безвозмездные поступления в бюджеты городских округов</t>
  </si>
  <si>
    <t>000.2.07.04.000.04.0000.180</t>
  </si>
  <si>
    <t>000.2.07.04.050.04.0000.180</t>
  </si>
  <si>
    <t>005.2.07.04.050.04.0000.180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</si>
  <si>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</si>
  <si>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000.2.18.00.000.00.0000.000</t>
  </si>
  <si>
    <t>000.2.18.00.000.00.0000.180</t>
  </si>
  <si>
    <t>Доходы бюджетов городских округов от возврата организациями остатков субсидий прошлых лет</t>
  </si>
  <si>
    <t>000.2.18.04.000.04.0000.180</t>
  </si>
  <si>
    <t>Доходы бюджетов городских округов от возврата автономными учреждениями остатков субсидий прошлых лет</t>
  </si>
  <si>
    <t>000.2.18.04.020.04.0000.180</t>
  </si>
  <si>
    <t>005.2.18.04.020.04.0000.180</t>
  </si>
  <si>
    <t>Доходы бюджетов городских округов от возврата иными организациями остатков субсидий прошлых лет</t>
  </si>
  <si>
    <t>000.2.18.04.030.04.0000.180</t>
  </si>
  <si>
    <t>005.2.18.04.030.04.0000.180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</si>
  <si>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</si>
  <si>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</si>
  <si>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</si>
  <si>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000.2.19.04.000.04.0000.151</t>
  </si>
  <si>
    <t>005.2.19.04.000.04.0000.151</t>
  </si>
  <si>
    <t>ИТОГО:</t>
  </si>
  <si>
    <t>% к утв. плану</t>
  </si>
  <si>
    <t>НАЛОГОВЫЕ ДОХОДЫ</t>
  </si>
  <si>
    <t>Государственная пошлина за выдачу специального разрешения на движение по автомобильным дорогам транспортных средств</t>
  </si>
  <si>
    <t>НЕНАЛОГОВЫЕ ДОХОДЫ</t>
  </si>
  <si>
    <t>Доходы, получаемые в виде арендной либо иной платы за передачу в возмездное пользование государственного и муниципального имущества</t>
  </si>
  <si>
    <t xml:space="preserve">Доходы, получаемые в виде арендной платы за земельные участки, госСобственность на которые не разграничена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</si>
  <si>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гор.окр.</t>
  </si>
  <si>
    <t>Доходы от сдачи в аренду имущества, находящегося в оперативном управлении органов управления городских округов и созданных ими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</si>
  <si>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t>
  </si>
  <si>
    <t xml:space="preserve">Прочие доходы от использования имущества и прав, находящихся в муниципальной собственности </t>
  </si>
  <si>
    <t>Прочие поступления от использования имущества</t>
  </si>
  <si>
    <t>Доходы от реализации имущества</t>
  </si>
  <si>
    <t xml:space="preserve">Доходы от продажи земельных участков, госсобственность на которые не разграничена </t>
  </si>
  <si>
    <t xml:space="preserve">Доходы от продажи земельных участков, находящихся в собственности городских округов </t>
  </si>
  <si>
    <t>Плата за увеличение площади земельных участков, находящихся в частной собственности, в результате перераспределения таких земельных участков</t>
  </si>
  <si>
    <t>Административные платежи</t>
  </si>
  <si>
    <t>ФИНАНСОВАЯ ПОМОЩЬ</t>
  </si>
  <si>
    <t xml:space="preserve"> -Дотации </t>
  </si>
  <si>
    <t xml:space="preserve"> -Субсидии</t>
  </si>
  <si>
    <t xml:space="preserve"> -Субвенции </t>
  </si>
  <si>
    <t xml:space="preserve"> -Иные межбюджетные трансферты</t>
  </si>
  <si>
    <t>НАЛОГИ НА ТОВАРЫ (РАБОТЫ, УСЛУГИ), РЕАЛИЗУЕМЫЕ НА ТЕРРИТОРИИ РФ</t>
  </si>
  <si>
    <t>ЗАДОЛЖЕННОСТЬ ПО ОТМЕНЕННЫМ НАЛОГАМ, СБОРАМ И ИНЫМ ОБЯЗАТЕЛЬНЫМ ПЛАТЕЖАМ</t>
  </si>
  <si>
    <t>Доходы бюджетов бюджетной системы РФ от возврата организац. остатков субсидий прошлых лет</t>
  </si>
  <si>
    <t xml:space="preserve">Возврат остатков субсидий, субвенций и иных межбюд. трансфертов, имеющих целевое назначение, прошлых лет </t>
  </si>
  <si>
    <t>Отклонение</t>
  </si>
  <si>
    <t>КВД</t>
  </si>
  <si>
    <t>Бюджетные назначения</t>
  </si>
  <si>
    <t>Исполнено</t>
  </si>
  <si>
    <t>% исполнения</t>
  </si>
  <si>
    <t>Единица измерения: тыс.руб.</t>
  </si>
  <si>
    <t>ИСПОЛНЕНИЕ БЮДЖЕТА ЗА 2016 ГОД ПО КОДАМ ВИДОВ ДОХОДОВ, КЛАССИФИКАЦИИ ОПЕРАЦИЙ СЕКТОРА ГОСУДАРСТВЕННОГО УПРАВЛЕНИЯ, ОТНОСЯЩИХСЯ К ДОХОДАМ БЮДЖЕТА</t>
  </si>
  <si>
    <t>Приложение №2 к решению городского Совета депутатов Калининграда</t>
  </si>
  <si>
    <t>№__ от "__"____2017 г.</t>
  </si>
  <si>
    <t xml:space="preserve">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</si>
  <si>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</si>
  <si>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</si>
  <si>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</si>
  <si>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</si>
  <si>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 xml:space="preserve"> Иные межбюджетные трансферты</t>
  </si>
</sst>
</file>

<file path=xl/styles.xml><?xml version="1.0" encoding="utf-8"?>
<styleSheet xmlns="http://schemas.openxmlformats.org/spreadsheetml/2006/main">
  <numFmts count="2">
    <numFmt numFmtId="164" formatCode="#,##0.0"/>
    <numFmt numFmtId="165" formatCode="?"/>
  </numFmts>
  <fonts count="20">
    <font>
      <sz val="10"/>
      <name val="Arial"/>
    </font>
    <font>
      <b/>
      <sz val="8.5"/>
      <name val="Times New Roman"/>
      <family val="1"/>
      <charset val="204"/>
    </font>
    <font>
      <sz val="8.5"/>
      <name val="Times New Roman"/>
      <family val="1"/>
      <charset val="204"/>
    </font>
    <font>
      <sz val="10"/>
      <name val="Times New Roman"/>
      <family val="1"/>
      <charset val="204"/>
    </font>
    <font>
      <b/>
      <sz val="12"/>
      <name val="Times New Roman"/>
      <family val="1"/>
      <charset val="204"/>
    </font>
    <font>
      <b/>
      <sz val="8"/>
      <name val="Arial"/>
      <family val="2"/>
      <charset val="204"/>
    </font>
    <font>
      <b/>
      <sz val="8"/>
      <name val="Arial cyr"/>
    </font>
    <font>
      <sz val="8"/>
      <name val="Arial Cyr"/>
    </font>
    <font>
      <sz val="8"/>
      <name val="Arial cyr"/>
      <charset val="204"/>
    </font>
    <font>
      <b/>
      <sz val="8"/>
      <name val="Arial Cyr"/>
      <charset val="204"/>
    </font>
    <font>
      <b/>
      <sz val="8"/>
      <name val="Arial"/>
      <family val="2"/>
      <charset val="204"/>
    </font>
    <font>
      <b/>
      <sz val="12"/>
      <name val="Times New Roman"/>
      <family val="1"/>
      <charset val="204"/>
    </font>
    <font>
      <sz val="8"/>
      <name val="Arial"/>
      <family val="2"/>
      <charset val="204"/>
    </font>
    <font>
      <sz val="10"/>
      <name val="Arial"/>
      <family val="2"/>
      <charset val="204"/>
    </font>
    <font>
      <sz val="12"/>
      <name val="Times New Roman"/>
      <family val="1"/>
      <charset val="204"/>
    </font>
    <font>
      <b/>
      <sz val="10"/>
      <name val="Arial"/>
      <family val="2"/>
      <charset val="204"/>
    </font>
    <font>
      <i/>
      <sz val="10"/>
      <name val="Times New Roman"/>
      <family val="1"/>
      <charset val="204"/>
    </font>
    <font>
      <sz val="8"/>
      <name val="Arial Narrow"/>
    </font>
    <font>
      <sz val="8"/>
      <name val="Arial Narrow"/>
      <family val="2"/>
      <charset val="204"/>
    </font>
    <font>
      <b/>
      <sz val="8"/>
      <name val="Arial Narrow"/>
      <family val="2"/>
      <charset val="204"/>
    </font>
  </fonts>
  <fills count="5">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9" tint="0.39997558519241921"/>
        <bgColor indexed="64"/>
      </patternFill>
    </fill>
  </fills>
  <borders count="5">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71">
    <xf numFmtId="0" fontId="0" fillId="0" borderId="0" xfId="0"/>
    <xf numFmtId="0" fontId="1" fillId="0" borderId="1" xfId="0" applyFont="1" applyBorder="1" applyAlignment="1" applyProtection="1"/>
    <xf numFmtId="0" fontId="3" fillId="0" borderId="0" xfId="0" applyFont="1" applyBorder="1" applyAlignment="1" applyProtection="1"/>
    <xf numFmtId="0" fontId="3" fillId="0" borderId="0" xfId="0" applyFont="1" applyBorder="1" applyAlignment="1" applyProtection="1">
      <alignment horizontal="center"/>
    </xf>
    <xf numFmtId="49" fontId="6" fillId="0" borderId="3" xfId="0" applyNumberFormat="1" applyFont="1" applyBorder="1" applyAlignment="1" applyProtection="1">
      <alignment horizontal="left" vertical="center" wrapText="1"/>
    </xf>
    <xf numFmtId="49" fontId="6" fillId="0" borderId="3" xfId="0" applyNumberFormat="1" applyFont="1" applyBorder="1" applyAlignment="1" applyProtection="1">
      <alignment horizontal="center" vertical="center" wrapText="1"/>
    </xf>
    <xf numFmtId="164" fontId="6" fillId="0" borderId="3" xfId="0" applyNumberFormat="1" applyFont="1" applyBorder="1" applyAlignment="1" applyProtection="1">
      <alignment horizontal="right" vertical="center" wrapText="1"/>
    </xf>
    <xf numFmtId="165" fontId="6" fillId="0" borderId="3" xfId="0" applyNumberFormat="1" applyFont="1" applyBorder="1" applyAlignment="1" applyProtection="1">
      <alignment horizontal="left" vertical="center" wrapText="1"/>
    </xf>
    <xf numFmtId="49" fontId="7" fillId="0" borderId="3" xfId="0" applyNumberFormat="1" applyFont="1" applyBorder="1" applyAlignment="1" applyProtection="1">
      <alignment horizontal="left" vertical="center" wrapText="1"/>
    </xf>
    <xf numFmtId="49" fontId="7" fillId="0" borderId="3" xfId="0" applyNumberFormat="1" applyFont="1" applyBorder="1" applyAlignment="1" applyProtection="1">
      <alignment horizontal="center" vertical="center" wrapText="1"/>
    </xf>
    <xf numFmtId="164" fontId="7" fillId="0" borderId="3" xfId="0" applyNumberFormat="1" applyFont="1" applyBorder="1" applyAlignment="1" applyProtection="1">
      <alignment horizontal="right" vertical="center" wrapText="1"/>
    </xf>
    <xf numFmtId="165" fontId="7" fillId="0" borderId="3" xfId="0" applyNumberFormat="1" applyFont="1" applyBorder="1" applyAlignment="1" applyProtection="1">
      <alignment horizontal="left" vertical="center" wrapText="1"/>
    </xf>
    <xf numFmtId="49" fontId="8" fillId="0" borderId="3" xfId="0" applyNumberFormat="1" applyFont="1" applyBorder="1" applyAlignment="1" applyProtection="1">
      <alignment horizontal="left" vertical="center" wrapText="1"/>
    </xf>
    <xf numFmtId="49" fontId="8" fillId="0" borderId="3" xfId="0" applyNumberFormat="1" applyFont="1" applyBorder="1" applyAlignment="1" applyProtection="1">
      <alignment horizontal="center" vertical="center" wrapText="1"/>
    </xf>
    <xf numFmtId="164" fontId="8" fillId="0" borderId="3" xfId="0" applyNumberFormat="1" applyFont="1" applyBorder="1" applyAlignment="1" applyProtection="1">
      <alignment horizontal="right" vertical="center" wrapText="1"/>
    </xf>
    <xf numFmtId="49" fontId="6" fillId="2" borderId="3" xfId="0" applyNumberFormat="1" applyFont="1" applyFill="1" applyBorder="1" applyAlignment="1" applyProtection="1">
      <alignment horizontal="left" vertical="center" wrapText="1"/>
    </xf>
    <xf numFmtId="49" fontId="6" fillId="2" borderId="3" xfId="0" applyNumberFormat="1" applyFont="1" applyFill="1" applyBorder="1" applyAlignment="1" applyProtection="1">
      <alignment horizontal="center" vertical="center" wrapText="1"/>
    </xf>
    <xf numFmtId="164" fontId="6" fillId="2" borderId="3" xfId="0" applyNumberFormat="1" applyFont="1" applyFill="1" applyBorder="1" applyAlignment="1" applyProtection="1">
      <alignment horizontal="right" vertical="center" wrapText="1"/>
    </xf>
    <xf numFmtId="49" fontId="9" fillId="0" borderId="3" xfId="0" applyNumberFormat="1" applyFont="1" applyBorder="1" applyAlignment="1" applyProtection="1">
      <alignment horizontal="left" vertical="center" wrapText="1"/>
    </xf>
    <xf numFmtId="49" fontId="9" fillId="0" borderId="3" xfId="0" applyNumberFormat="1" applyFont="1" applyBorder="1" applyAlignment="1" applyProtection="1">
      <alignment horizontal="center" vertical="center" wrapText="1"/>
    </xf>
    <xf numFmtId="164" fontId="9" fillId="0" borderId="3" xfId="0" applyNumberFormat="1" applyFont="1" applyBorder="1" applyAlignment="1" applyProtection="1">
      <alignment horizontal="right" vertical="center" wrapText="1"/>
    </xf>
    <xf numFmtId="49" fontId="9" fillId="2" borderId="3" xfId="0" applyNumberFormat="1" applyFont="1" applyFill="1" applyBorder="1" applyAlignment="1" applyProtection="1">
      <alignment horizontal="left" vertical="center" wrapText="1"/>
    </xf>
    <xf numFmtId="49" fontId="9" fillId="2" borderId="3" xfId="0" applyNumberFormat="1" applyFont="1" applyFill="1" applyBorder="1" applyAlignment="1" applyProtection="1">
      <alignment horizontal="center" vertical="center" wrapText="1"/>
    </xf>
    <xf numFmtId="164" fontId="9" fillId="2" borderId="3" xfId="0" applyNumberFormat="1" applyFont="1" applyFill="1" applyBorder="1" applyAlignment="1" applyProtection="1">
      <alignment horizontal="right" vertical="center" wrapText="1"/>
    </xf>
    <xf numFmtId="165" fontId="8" fillId="0" borderId="3" xfId="0" applyNumberFormat="1" applyFont="1" applyBorder="1" applyAlignment="1" applyProtection="1">
      <alignment horizontal="left" vertical="center" wrapText="1"/>
    </xf>
    <xf numFmtId="49" fontId="6" fillId="3" borderId="3" xfId="0" applyNumberFormat="1" applyFont="1" applyFill="1" applyBorder="1" applyAlignment="1" applyProtection="1">
      <alignment horizontal="left" vertical="center" wrapText="1"/>
    </xf>
    <xf numFmtId="49" fontId="6" fillId="4" borderId="3" xfId="0" applyNumberFormat="1" applyFont="1" applyFill="1" applyBorder="1" applyAlignment="1" applyProtection="1">
      <alignment horizontal="left" vertical="center" wrapText="1"/>
    </xf>
    <xf numFmtId="164" fontId="12" fillId="0" borderId="3" xfId="0" applyNumberFormat="1" applyFont="1" applyBorder="1" applyAlignment="1">
      <alignment vertical="center"/>
    </xf>
    <xf numFmtId="164" fontId="10" fillId="0" borderId="3" xfId="0" applyNumberFormat="1" applyFont="1" applyBorder="1" applyAlignment="1">
      <alignment vertical="center"/>
    </xf>
    <xf numFmtId="164" fontId="10" fillId="2" borderId="3" xfId="0" applyNumberFormat="1" applyFont="1" applyFill="1" applyBorder="1" applyAlignment="1">
      <alignment vertical="center"/>
    </xf>
    <xf numFmtId="164" fontId="10" fillId="3" borderId="3" xfId="0" applyNumberFormat="1" applyFont="1" applyFill="1" applyBorder="1" applyAlignment="1">
      <alignment vertical="center"/>
    </xf>
    <xf numFmtId="49" fontId="6" fillId="0" borderId="3" xfId="0" applyNumberFormat="1" applyFont="1" applyFill="1" applyBorder="1" applyAlignment="1" applyProtection="1">
      <alignment horizontal="left" vertical="center" wrapText="1"/>
    </xf>
    <xf numFmtId="49" fontId="6" fillId="0" borderId="3" xfId="0" applyNumberFormat="1" applyFont="1" applyFill="1" applyBorder="1" applyAlignment="1" applyProtection="1">
      <alignment horizontal="center" vertical="center" wrapText="1"/>
    </xf>
    <xf numFmtId="164" fontId="6" fillId="0" borderId="3" xfId="0" applyNumberFormat="1" applyFont="1" applyFill="1" applyBorder="1" applyAlignment="1" applyProtection="1">
      <alignment horizontal="right" vertical="center" wrapText="1"/>
    </xf>
    <xf numFmtId="164" fontId="10" fillId="0" borderId="3" xfId="0" applyNumberFormat="1" applyFont="1" applyFill="1" applyBorder="1" applyAlignment="1">
      <alignment vertical="center"/>
    </xf>
    <xf numFmtId="0" fontId="3" fillId="0" borderId="0" xfId="0" applyFont="1" applyBorder="1" applyAlignment="1" applyProtection="1">
      <alignment horizontal="centerContinuous" vertical="justify"/>
    </xf>
    <xf numFmtId="0" fontId="16" fillId="0" borderId="3" xfId="0" applyFont="1" applyBorder="1" applyAlignment="1" applyProtection="1">
      <alignment horizontal="center" vertical="center" wrapText="1"/>
    </xf>
    <xf numFmtId="164" fontId="5" fillId="0" borderId="3" xfId="0" applyNumberFormat="1" applyFont="1" applyBorder="1" applyAlignment="1">
      <alignment vertical="center"/>
    </xf>
    <xf numFmtId="0" fontId="15" fillId="0" borderId="0" xfId="0" applyFont="1"/>
    <xf numFmtId="0" fontId="13" fillId="0" borderId="0" xfId="0" applyFont="1"/>
    <xf numFmtId="49" fontId="9" fillId="0" borderId="3" xfId="0" applyNumberFormat="1" applyFont="1" applyFill="1" applyBorder="1" applyAlignment="1" applyProtection="1">
      <alignment horizontal="center" vertical="center" wrapText="1"/>
    </xf>
    <xf numFmtId="49" fontId="9" fillId="0" borderId="3" xfId="0" applyNumberFormat="1" applyFont="1" applyFill="1" applyBorder="1" applyAlignment="1" applyProtection="1">
      <alignment horizontal="left" vertical="center" wrapText="1"/>
    </xf>
    <xf numFmtId="164" fontId="9" fillId="0" borderId="3" xfId="0" applyNumberFormat="1" applyFont="1" applyFill="1" applyBorder="1" applyAlignment="1" applyProtection="1">
      <alignment horizontal="right" vertical="center" wrapText="1"/>
    </xf>
    <xf numFmtId="49" fontId="6" fillId="0" borderId="3" xfId="0" applyNumberFormat="1" applyFont="1" applyFill="1" applyBorder="1" applyAlignment="1" applyProtection="1">
      <alignment horizontal="center" vertical="center"/>
    </xf>
    <xf numFmtId="164" fontId="6" fillId="0" borderId="3" xfId="0" applyNumberFormat="1" applyFont="1" applyFill="1" applyBorder="1" applyAlignment="1" applyProtection="1">
      <alignment horizontal="right" vertical="center"/>
    </xf>
    <xf numFmtId="0" fontId="0" fillId="0" borderId="0" xfId="0" applyFill="1"/>
    <xf numFmtId="4" fontId="6" fillId="0" borderId="3" xfId="0" applyNumberFormat="1" applyFont="1" applyFill="1" applyBorder="1" applyAlignment="1" applyProtection="1">
      <alignment horizontal="right" vertical="center" wrapText="1"/>
    </xf>
    <xf numFmtId="4" fontId="6" fillId="2" borderId="3" xfId="0" applyNumberFormat="1" applyFont="1" applyFill="1" applyBorder="1" applyAlignment="1" applyProtection="1">
      <alignment horizontal="right" vertical="center" wrapText="1"/>
    </xf>
    <xf numFmtId="4" fontId="6" fillId="0" borderId="3" xfId="0" applyNumberFormat="1" applyFont="1" applyBorder="1" applyAlignment="1" applyProtection="1">
      <alignment horizontal="right" vertical="center" wrapText="1"/>
    </xf>
    <xf numFmtId="4" fontId="9" fillId="0" borderId="3" xfId="0" applyNumberFormat="1" applyFont="1" applyBorder="1" applyAlignment="1" applyProtection="1">
      <alignment horizontal="right" vertical="center" wrapText="1"/>
    </xf>
    <xf numFmtId="4" fontId="7" fillId="0" borderId="3" xfId="0" applyNumberFormat="1" applyFont="1" applyBorder="1" applyAlignment="1" applyProtection="1">
      <alignment horizontal="right" vertical="center" wrapText="1"/>
    </xf>
    <xf numFmtId="4" fontId="8" fillId="0" borderId="3" xfId="0" applyNumberFormat="1" applyFont="1" applyBorder="1" applyAlignment="1" applyProtection="1">
      <alignment horizontal="right" vertical="center" wrapText="1"/>
    </xf>
    <xf numFmtId="4" fontId="9" fillId="2" borderId="3" xfId="0" applyNumberFormat="1" applyFont="1" applyFill="1" applyBorder="1" applyAlignment="1" applyProtection="1">
      <alignment horizontal="right" vertical="center" wrapText="1"/>
    </xf>
    <xf numFmtId="4" fontId="9" fillId="0" borderId="3" xfId="0" applyNumberFormat="1" applyFont="1" applyFill="1" applyBorder="1" applyAlignment="1" applyProtection="1">
      <alignment horizontal="right" vertical="center" wrapText="1"/>
    </xf>
    <xf numFmtId="4" fontId="6" fillId="0" borderId="3" xfId="0" applyNumberFormat="1" applyFont="1" applyFill="1" applyBorder="1" applyAlignment="1" applyProtection="1">
      <alignment horizontal="right" vertical="center"/>
    </xf>
    <xf numFmtId="4" fontId="17" fillId="0" borderId="4" xfId="0" applyNumberFormat="1" applyFont="1" applyBorder="1" applyAlignment="1" applyProtection="1">
      <alignment horizontal="right" vertical="center" wrapText="1"/>
    </xf>
    <xf numFmtId="4" fontId="18" fillId="0" borderId="4" xfId="0" applyNumberFormat="1" applyFont="1" applyBorder="1" applyAlignment="1" applyProtection="1">
      <alignment horizontal="right" vertical="center" wrapText="1"/>
    </xf>
    <xf numFmtId="4" fontId="18" fillId="0" borderId="3" xfId="0" applyNumberFormat="1" applyFont="1" applyBorder="1" applyAlignment="1" applyProtection="1">
      <alignment horizontal="right" vertical="center" wrapText="1"/>
    </xf>
    <xf numFmtId="4" fontId="17" fillId="0" borderId="3" xfId="0" applyNumberFormat="1" applyFont="1" applyBorder="1" applyAlignment="1" applyProtection="1">
      <alignment horizontal="right" vertical="center" wrapText="1"/>
    </xf>
    <xf numFmtId="4" fontId="19" fillId="0" borderId="3" xfId="0" applyNumberFormat="1" applyFont="1" applyBorder="1" applyAlignment="1" applyProtection="1">
      <alignment horizontal="right" vertical="center" wrapText="1"/>
    </xf>
    <xf numFmtId="165" fontId="9" fillId="0" borderId="3" xfId="0" applyNumberFormat="1" applyFont="1" applyBorder="1" applyAlignment="1" applyProtection="1">
      <alignment horizontal="left" vertical="center" wrapText="1"/>
    </xf>
    <xf numFmtId="164" fontId="18" fillId="0" borderId="3" xfId="0" applyNumberFormat="1" applyFont="1" applyBorder="1" applyAlignment="1" applyProtection="1">
      <alignment horizontal="right" vertical="center" wrapText="1"/>
    </xf>
    <xf numFmtId="164" fontId="8" fillId="0" borderId="3" xfId="0" applyNumberFormat="1" applyFont="1" applyFill="1" applyBorder="1" applyAlignment="1" applyProtection="1">
      <alignment horizontal="right" vertical="center" wrapText="1"/>
    </xf>
    <xf numFmtId="0" fontId="5" fillId="0" borderId="3" xfId="0" applyFont="1" applyBorder="1" applyAlignment="1" applyProtection="1">
      <alignment horizontal="center" vertical="center" wrapText="1"/>
    </xf>
    <xf numFmtId="0" fontId="2" fillId="0" borderId="2" xfId="0" applyFont="1" applyBorder="1" applyAlignment="1" applyProtection="1">
      <alignment horizontal="left"/>
    </xf>
    <xf numFmtId="49" fontId="2" fillId="0" borderId="2" xfId="0" applyNumberFormat="1" applyFont="1" applyBorder="1" applyAlignment="1" applyProtection="1">
      <alignment horizontal="right"/>
    </xf>
    <xf numFmtId="49" fontId="2" fillId="0" borderId="2" xfId="0" applyNumberFormat="1" applyFont="1" applyBorder="1" applyAlignment="1" applyProtection="1">
      <alignment horizontal="left"/>
    </xf>
    <xf numFmtId="0" fontId="14" fillId="0" borderId="0" xfId="0" applyFont="1" applyBorder="1" applyAlignment="1" applyProtection="1">
      <alignment horizontal="center" vertical="justify"/>
    </xf>
    <xf numFmtId="0" fontId="11" fillId="0" borderId="0" xfId="0" applyFont="1" applyBorder="1" applyAlignment="1" applyProtection="1">
      <alignment horizontal="center"/>
    </xf>
    <xf numFmtId="0" fontId="4" fillId="0" borderId="0" xfId="0" applyFont="1" applyBorder="1" applyAlignment="1" applyProtection="1">
      <alignment horizontal="center"/>
    </xf>
    <xf numFmtId="0" fontId="16" fillId="0" borderId="3" xfId="0"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45"/>
  <sheetViews>
    <sheetView showGridLines="0" showZeros="0" tabSelected="1" topLeftCell="B536" workbookViewId="0">
      <selection activeCell="I450" sqref="I450"/>
    </sheetView>
  </sheetViews>
  <sheetFormatPr defaultRowHeight="12.75" customHeight="1"/>
  <cols>
    <col min="1" max="1" width="44.7109375" hidden="1" customWidth="1"/>
    <col min="2" max="2" width="22" customWidth="1"/>
    <col min="3" max="3" width="42" customWidth="1"/>
    <col min="4" max="4" width="14.140625" hidden="1" customWidth="1"/>
    <col min="5" max="5" width="12.140625" customWidth="1"/>
    <col min="6" max="6" width="6.42578125" hidden="1" customWidth="1"/>
    <col min="7" max="7" width="12.140625" customWidth="1"/>
    <col min="8" max="8" width="6.7109375" hidden="1" customWidth="1"/>
    <col min="9" max="9" width="7.42578125" customWidth="1"/>
    <col min="10" max="10" width="11" hidden="1" customWidth="1"/>
  </cols>
  <sheetData>
    <row r="1" spans="1:10" ht="12.75" hidden="1" customHeight="1">
      <c r="A1" s="1" t="s">
        <v>1</v>
      </c>
      <c r="B1" s="1"/>
      <c r="C1" s="1"/>
      <c r="D1" s="1"/>
      <c r="E1" s="1"/>
      <c r="F1" s="1"/>
      <c r="G1" s="1"/>
      <c r="H1" s="1"/>
      <c r="I1" s="1"/>
    </row>
    <row r="2" spans="1:10" ht="12.75" hidden="1" customHeight="1">
      <c r="A2" s="64" t="s">
        <v>0</v>
      </c>
      <c r="B2" s="64"/>
      <c r="C2" s="64"/>
      <c r="D2" s="64"/>
      <c r="E2" s="64"/>
      <c r="F2" s="64"/>
      <c r="G2" s="64"/>
      <c r="H2" s="65" t="s">
        <v>2</v>
      </c>
      <c r="I2" s="66" t="s">
        <v>3</v>
      </c>
    </row>
    <row r="3" spans="1:10" ht="12.75" hidden="1" customHeight="1">
      <c r="A3" s="2"/>
      <c r="B3" s="3"/>
      <c r="C3" s="3"/>
      <c r="D3" s="3"/>
      <c r="E3" s="3"/>
      <c r="F3" s="3"/>
      <c r="G3" s="3"/>
      <c r="H3" s="3"/>
      <c r="I3" s="2"/>
    </row>
    <row r="4" spans="1:10" ht="40.5" customHeight="1">
      <c r="A4" s="2"/>
      <c r="B4" s="3"/>
      <c r="C4" s="3"/>
      <c r="D4" s="3"/>
      <c r="E4" s="35"/>
      <c r="F4" s="35"/>
      <c r="G4" s="35" t="s">
        <v>852</v>
      </c>
      <c r="H4" s="35"/>
      <c r="I4" s="35"/>
    </row>
    <row r="5" spans="1:10" ht="12.75" customHeight="1">
      <c r="A5" s="2"/>
      <c r="B5" s="3"/>
      <c r="C5" s="3"/>
      <c r="D5" s="3"/>
      <c r="E5" s="3" t="s">
        <v>854</v>
      </c>
      <c r="F5" s="3"/>
      <c r="G5" s="35" t="s">
        <v>853</v>
      </c>
      <c r="H5" s="35"/>
      <c r="I5" s="35"/>
    </row>
    <row r="6" spans="1:10" ht="12.75" customHeight="1">
      <c r="A6" s="2"/>
      <c r="B6" s="3"/>
      <c r="C6" s="3"/>
      <c r="D6" s="3"/>
      <c r="E6" s="3"/>
      <c r="F6" s="3"/>
      <c r="G6" s="35"/>
      <c r="H6" s="35"/>
      <c r="I6" s="35"/>
    </row>
    <row r="7" spans="1:10" ht="30" customHeight="1">
      <c r="A7" s="67" t="s">
        <v>851</v>
      </c>
      <c r="B7" s="67"/>
      <c r="C7" s="67"/>
      <c r="D7" s="67"/>
      <c r="E7" s="67"/>
      <c r="F7" s="67"/>
      <c r="G7" s="67"/>
      <c r="H7" s="67"/>
      <c r="I7" s="67"/>
    </row>
    <row r="8" spans="1:10" ht="18" customHeight="1">
      <c r="A8" s="68"/>
      <c r="B8" s="69"/>
      <c r="C8" s="69"/>
      <c r="D8" s="69"/>
      <c r="E8" s="69"/>
      <c r="F8" s="69"/>
      <c r="G8" s="69"/>
      <c r="H8" s="69"/>
      <c r="I8" s="69"/>
    </row>
    <row r="9" spans="1:10" ht="12.75" hidden="1" customHeight="1">
      <c r="A9" s="2"/>
      <c r="B9" s="3"/>
      <c r="C9" s="3"/>
      <c r="D9" s="3"/>
      <c r="E9" s="3"/>
      <c r="F9" s="3"/>
      <c r="G9" s="3"/>
      <c r="H9" s="3"/>
      <c r="I9" s="2"/>
    </row>
    <row r="10" spans="1:10" ht="12.75" customHeight="1">
      <c r="A10" s="2"/>
      <c r="B10" s="3"/>
      <c r="C10" s="3"/>
      <c r="D10" s="3"/>
      <c r="E10" s="3"/>
      <c r="F10" s="3"/>
      <c r="G10" s="3" t="s">
        <v>850</v>
      </c>
      <c r="H10" s="3" t="s">
        <v>4</v>
      </c>
      <c r="I10" s="2"/>
    </row>
    <row r="11" spans="1:10" ht="36.75" customHeight="1">
      <c r="A11" s="63" t="s">
        <v>5</v>
      </c>
      <c r="B11" s="70" t="s">
        <v>846</v>
      </c>
      <c r="C11" s="36"/>
      <c r="D11" s="70" t="s">
        <v>6</v>
      </c>
      <c r="E11" s="70" t="s">
        <v>847</v>
      </c>
      <c r="F11" s="70" t="s">
        <v>7</v>
      </c>
      <c r="G11" s="70" t="s">
        <v>848</v>
      </c>
      <c r="H11" s="36" t="s">
        <v>820</v>
      </c>
      <c r="I11" s="36" t="s">
        <v>849</v>
      </c>
      <c r="J11" s="63" t="s">
        <v>845</v>
      </c>
    </row>
    <row r="12" spans="1:10" ht="18.399999999999999" hidden="1" customHeight="1">
      <c r="A12" s="63"/>
      <c r="B12" s="70"/>
      <c r="C12" s="36"/>
      <c r="D12" s="70"/>
      <c r="E12" s="70"/>
      <c r="F12" s="70"/>
      <c r="G12" s="70"/>
      <c r="H12" s="36" t="s">
        <v>8</v>
      </c>
      <c r="I12" s="36" t="s">
        <v>8</v>
      </c>
      <c r="J12" s="63"/>
    </row>
    <row r="13" spans="1:10" ht="15" customHeight="1">
      <c r="A13" s="31" t="s">
        <v>9</v>
      </c>
      <c r="B13" s="32" t="s">
        <v>10</v>
      </c>
      <c r="C13" s="31" t="s">
        <v>9</v>
      </c>
      <c r="D13" s="33">
        <v>7154764.7000000002</v>
      </c>
      <c r="E13" s="46">
        <v>6906542.4000000004</v>
      </c>
      <c r="F13" s="46">
        <v>737901.1</v>
      </c>
      <c r="G13" s="46">
        <v>6916997.0199999996</v>
      </c>
      <c r="H13" s="46">
        <v>96.7</v>
      </c>
      <c r="I13" s="33">
        <f>G13/E13*100</f>
        <v>100.15137270423476</v>
      </c>
      <c r="J13" s="34">
        <f>G13-E13</f>
        <v>10454.61999999918</v>
      </c>
    </row>
    <row r="14" spans="1:10" ht="15" hidden="1" customHeight="1">
      <c r="A14" s="15" t="s">
        <v>821</v>
      </c>
      <c r="B14" s="16"/>
      <c r="C14" s="15" t="s">
        <v>821</v>
      </c>
      <c r="D14" s="17">
        <f>D15+D53+D63+D146+D195+D210</f>
        <v>6166578.2000000002</v>
      </c>
      <c r="E14" s="47">
        <f t="shared" ref="E14:G14" si="0">E15+E53+E63+E146+E195+E210</f>
        <v>5947457.2400000002</v>
      </c>
      <c r="F14" s="47">
        <f t="shared" si="0"/>
        <v>576741.29999999993</v>
      </c>
      <c r="G14" s="47">
        <f t="shared" si="0"/>
        <v>5945326.3900000006</v>
      </c>
      <c r="H14" s="47">
        <f>G14/D14*100</f>
        <v>96.412081338723638</v>
      </c>
      <c r="I14" s="33">
        <f t="shared" ref="I14:I18" si="1">G14/E14*100</f>
        <v>99.964172083732379</v>
      </c>
      <c r="J14" s="29">
        <f t="shared" ref="J14:J77" si="2">G14-E14</f>
        <v>-2130.8499999996275</v>
      </c>
    </row>
    <row r="15" spans="1:10">
      <c r="A15" s="4" t="s">
        <v>11</v>
      </c>
      <c r="B15" s="5" t="s">
        <v>12</v>
      </c>
      <c r="C15" s="4" t="s">
        <v>11</v>
      </c>
      <c r="D15" s="6">
        <v>3114600</v>
      </c>
      <c r="E15" s="48">
        <v>3114600</v>
      </c>
      <c r="F15" s="48">
        <v>441703.3</v>
      </c>
      <c r="G15" s="48">
        <f>G16</f>
        <v>3119869.66</v>
      </c>
      <c r="H15" s="48">
        <v>100.2</v>
      </c>
      <c r="I15" s="33">
        <f t="shared" si="1"/>
        <v>100.16919219161369</v>
      </c>
      <c r="J15" s="28">
        <f t="shared" si="2"/>
        <v>5269.660000000149</v>
      </c>
    </row>
    <row r="16" spans="1:10" ht="14.25" customHeight="1">
      <c r="A16" s="12" t="s">
        <v>13</v>
      </c>
      <c r="B16" s="19" t="s">
        <v>14</v>
      </c>
      <c r="C16" s="18" t="s">
        <v>13</v>
      </c>
      <c r="D16" s="20">
        <v>3114600</v>
      </c>
      <c r="E16" s="49">
        <v>3114600</v>
      </c>
      <c r="F16" s="49">
        <v>441703.3</v>
      </c>
      <c r="G16" s="49">
        <v>3119869.66</v>
      </c>
      <c r="H16" s="49">
        <v>100.2</v>
      </c>
      <c r="I16" s="33">
        <f t="shared" si="1"/>
        <v>100.16919219161369</v>
      </c>
      <c r="J16" s="27">
        <f t="shared" si="2"/>
        <v>5269.660000000149</v>
      </c>
    </row>
    <row r="17" spans="1:10" ht="75.75" customHeight="1">
      <c r="A17" s="7" t="s">
        <v>15</v>
      </c>
      <c r="B17" s="5" t="s">
        <v>16</v>
      </c>
      <c r="C17" s="7" t="s">
        <v>15</v>
      </c>
      <c r="D17" s="6">
        <v>3005666.9</v>
      </c>
      <c r="E17" s="48">
        <f>E18+E20+E22+E24</f>
        <v>3055170.67</v>
      </c>
      <c r="F17" s="48">
        <v>439600.6</v>
      </c>
      <c r="G17" s="48">
        <f>G18+G20+G22+G24+G26+G28</f>
        <v>3058307.3499999996</v>
      </c>
      <c r="H17" s="48">
        <v>101.8</v>
      </c>
      <c r="I17" s="33">
        <f t="shared" si="1"/>
        <v>100.10266791412997</v>
      </c>
      <c r="J17" s="27">
        <f t="shared" si="2"/>
        <v>3136.679999999702</v>
      </c>
    </row>
    <row r="18" spans="1:10" ht="103.5" customHeight="1">
      <c r="A18" s="7" t="s">
        <v>17</v>
      </c>
      <c r="B18" s="5" t="s">
        <v>18</v>
      </c>
      <c r="C18" s="7" t="s">
        <v>17</v>
      </c>
      <c r="D18" s="6">
        <v>3005666.9</v>
      </c>
      <c r="E18" s="48">
        <f>E19</f>
        <v>3055170.67</v>
      </c>
      <c r="F18" s="48">
        <f t="shared" ref="F18:G18" si="3">F19</f>
        <v>3053543.96</v>
      </c>
      <c r="G18" s="48">
        <f t="shared" si="3"/>
        <v>3053543.96</v>
      </c>
      <c r="H18" s="48">
        <f t="shared" ref="H18:J18" si="4">H19</f>
        <v>101.6</v>
      </c>
      <c r="I18" s="33">
        <f t="shared" si="1"/>
        <v>99.946755511370498</v>
      </c>
      <c r="J18" s="48">
        <f t="shared" si="4"/>
        <v>-1626.7099999999627</v>
      </c>
    </row>
    <row r="19" spans="1:10" ht="101.25" customHeight="1">
      <c r="A19" s="11" t="s">
        <v>17</v>
      </c>
      <c r="B19" s="9" t="s">
        <v>19</v>
      </c>
      <c r="C19" s="11" t="s">
        <v>17</v>
      </c>
      <c r="D19" s="10">
        <v>3005666.9</v>
      </c>
      <c r="E19" s="57">
        <v>3055170.67</v>
      </c>
      <c r="F19" s="57">
        <v>3053543.96</v>
      </c>
      <c r="G19" s="57">
        <v>3053543.96</v>
      </c>
      <c r="H19" s="50">
        <v>101.6</v>
      </c>
      <c r="I19" s="10">
        <f>G19/E19*100</f>
        <v>99.946755511370498</v>
      </c>
      <c r="J19" s="27">
        <f t="shared" si="2"/>
        <v>-1626.7099999999627</v>
      </c>
    </row>
    <row r="20" spans="1:10" ht="86.25" customHeight="1">
      <c r="A20" s="7" t="s">
        <v>20</v>
      </c>
      <c r="B20" s="5" t="s">
        <v>21</v>
      </c>
      <c r="C20" s="7" t="s">
        <v>20</v>
      </c>
      <c r="D20" s="6"/>
      <c r="E20" s="48"/>
      <c r="F20" s="48">
        <v>510.5</v>
      </c>
      <c r="G20" s="48">
        <f>G21</f>
        <v>2022.11</v>
      </c>
      <c r="H20" s="48"/>
      <c r="I20" s="6"/>
      <c r="J20" s="27">
        <f t="shared" si="2"/>
        <v>2022.11</v>
      </c>
    </row>
    <row r="21" spans="1:10" ht="87" customHeight="1">
      <c r="A21" s="11" t="s">
        <v>20</v>
      </c>
      <c r="B21" s="9" t="s">
        <v>22</v>
      </c>
      <c r="C21" s="11" t="s">
        <v>20</v>
      </c>
      <c r="D21" s="10"/>
      <c r="E21" s="50"/>
      <c r="F21" s="50">
        <v>510.5</v>
      </c>
      <c r="G21" s="55">
        <v>2022.11</v>
      </c>
      <c r="H21" s="50"/>
      <c r="I21" s="10"/>
      <c r="J21" s="27">
        <f t="shared" si="2"/>
        <v>2022.11</v>
      </c>
    </row>
    <row r="22" spans="1:10" ht="93" customHeight="1">
      <c r="A22" s="7" t="s">
        <v>23</v>
      </c>
      <c r="B22" s="5" t="s">
        <v>24</v>
      </c>
      <c r="C22" s="7" t="s">
        <v>23</v>
      </c>
      <c r="D22" s="6"/>
      <c r="E22" s="48"/>
      <c r="F22" s="48">
        <v>1.2</v>
      </c>
      <c r="G22" s="48">
        <f>G23</f>
        <v>1.23</v>
      </c>
      <c r="H22" s="48"/>
      <c r="I22" s="6"/>
      <c r="J22" s="27">
        <f t="shared" si="2"/>
        <v>1.23</v>
      </c>
    </row>
    <row r="23" spans="1:10" ht="87.75" customHeight="1">
      <c r="A23" s="11" t="s">
        <v>23</v>
      </c>
      <c r="B23" s="9" t="s">
        <v>25</v>
      </c>
      <c r="C23" s="11" t="s">
        <v>23</v>
      </c>
      <c r="D23" s="10"/>
      <c r="E23" s="50"/>
      <c r="F23" s="50">
        <v>1.2</v>
      </c>
      <c r="G23" s="56">
        <v>1.23</v>
      </c>
      <c r="H23" s="50"/>
      <c r="I23" s="10"/>
      <c r="J23" s="27">
        <f t="shared" si="2"/>
        <v>1.23</v>
      </c>
    </row>
    <row r="24" spans="1:10" ht="109.5" customHeight="1">
      <c r="A24" s="7" t="s">
        <v>26</v>
      </c>
      <c r="B24" s="5" t="s">
        <v>27</v>
      </c>
      <c r="C24" s="7" t="s">
        <v>26</v>
      </c>
      <c r="D24" s="6"/>
      <c r="E24" s="48"/>
      <c r="F24" s="48">
        <v>53.9</v>
      </c>
      <c r="G24" s="48">
        <f>G25</f>
        <v>1726.98</v>
      </c>
      <c r="H24" s="48"/>
      <c r="I24" s="6"/>
      <c r="J24" s="27">
        <f t="shared" si="2"/>
        <v>1726.98</v>
      </c>
    </row>
    <row r="25" spans="1:10" ht="93" customHeight="1">
      <c r="A25" s="11" t="s">
        <v>26</v>
      </c>
      <c r="B25" s="9" t="s">
        <v>28</v>
      </c>
      <c r="C25" s="11" t="s">
        <v>26</v>
      </c>
      <c r="D25" s="10"/>
      <c r="E25" s="50"/>
      <c r="F25" s="50">
        <v>53.9</v>
      </c>
      <c r="G25" s="56">
        <v>1726.98</v>
      </c>
      <c r="H25" s="50"/>
      <c r="I25" s="10"/>
      <c r="J25" s="27">
        <f t="shared" si="2"/>
        <v>1726.98</v>
      </c>
    </row>
    <row r="26" spans="1:10" ht="93.75" customHeight="1">
      <c r="A26" s="7" t="s">
        <v>29</v>
      </c>
      <c r="B26" s="5" t="s">
        <v>30</v>
      </c>
      <c r="C26" s="7" t="s">
        <v>29</v>
      </c>
      <c r="D26" s="6"/>
      <c r="E26" s="48"/>
      <c r="F26" s="48">
        <v>1029.9000000000001</v>
      </c>
      <c r="G26" s="48">
        <v>1013.3</v>
      </c>
      <c r="H26" s="48"/>
      <c r="I26" s="6"/>
      <c r="J26" s="27">
        <f t="shared" si="2"/>
        <v>1013.3</v>
      </c>
    </row>
    <row r="27" spans="1:10" ht="84.75" customHeight="1">
      <c r="A27" s="11" t="s">
        <v>29</v>
      </c>
      <c r="B27" s="9" t="s">
        <v>31</v>
      </c>
      <c r="C27" s="11" t="s">
        <v>29</v>
      </c>
      <c r="D27" s="10"/>
      <c r="E27" s="50"/>
      <c r="F27" s="50">
        <v>1029.9000000000001</v>
      </c>
      <c r="G27" s="56">
        <v>1013.3</v>
      </c>
      <c r="H27" s="50"/>
      <c r="I27" s="10"/>
      <c r="J27" s="27">
        <f t="shared" si="2"/>
        <v>1013.3</v>
      </c>
    </row>
    <row r="28" spans="1:10" ht="108" customHeight="1">
      <c r="A28" s="7" t="s">
        <v>32</v>
      </c>
      <c r="B28" s="5" t="s">
        <v>33</v>
      </c>
      <c r="C28" s="7" t="s">
        <v>32</v>
      </c>
      <c r="D28" s="6"/>
      <c r="E28" s="48"/>
      <c r="F28" s="48">
        <v>-0.2</v>
      </c>
      <c r="G28" s="48">
        <f>G29</f>
        <v>-0.23</v>
      </c>
      <c r="H28" s="48"/>
      <c r="I28" s="6"/>
      <c r="J28" s="27">
        <f t="shared" si="2"/>
        <v>-0.23</v>
      </c>
    </row>
    <row r="29" spans="1:10" ht="120.75" customHeight="1">
      <c r="A29" s="11" t="s">
        <v>32</v>
      </c>
      <c r="B29" s="9" t="s">
        <v>34</v>
      </c>
      <c r="C29" s="11" t="s">
        <v>32</v>
      </c>
      <c r="D29" s="10"/>
      <c r="E29" s="50"/>
      <c r="F29" s="50">
        <v>-0.2</v>
      </c>
      <c r="G29" s="56">
        <v>-0.23</v>
      </c>
      <c r="H29" s="50"/>
      <c r="I29" s="10"/>
      <c r="J29" s="27">
        <f t="shared" si="2"/>
        <v>-0.23</v>
      </c>
    </row>
    <row r="30" spans="1:10" ht="105" customHeight="1">
      <c r="A30" s="7" t="s">
        <v>35</v>
      </c>
      <c r="B30" s="5" t="s">
        <v>36</v>
      </c>
      <c r="C30" s="7" t="s">
        <v>35</v>
      </c>
      <c r="D30" s="6">
        <v>18086</v>
      </c>
      <c r="E30" s="48">
        <f>E31</f>
        <v>18948.669999999998</v>
      </c>
      <c r="F30" s="48">
        <v>1275.2</v>
      </c>
      <c r="G30" s="48">
        <f>G31+G33+G35+G37</f>
        <v>20224.78</v>
      </c>
      <c r="H30" s="48">
        <v>111.8</v>
      </c>
      <c r="I30" s="6">
        <f>G30/E30*100</f>
        <v>106.73456237297923</v>
      </c>
      <c r="J30" s="27">
        <f t="shared" si="2"/>
        <v>1276.1100000000006</v>
      </c>
    </row>
    <row r="31" spans="1:10" ht="137.25" customHeight="1">
      <c r="A31" s="7" t="s">
        <v>37</v>
      </c>
      <c r="B31" s="5" t="s">
        <v>38</v>
      </c>
      <c r="C31" s="7" t="s">
        <v>37</v>
      </c>
      <c r="D31" s="6">
        <v>18086</v>
      </c>
      <c r="E31" s="48">
        <f>E32</f>
        <v>18948.669999999998</v>
      </c>
      <c r="F31" s="48">
        <v>1253.8</v>
      </c>
      <c r="G31" s="48">
        <f>G32</f>
        <v>19962.099999999999</v>
      </c>
      <c r="H31" s="48">
        <v>110.4</v>
      </c>
      <c r="I31" s="6">
        <f>G31/E31*100</f>
        <v>105.34829093545879</v>
      </c>
      <c r="J31" s="27">
        <f t="shared" si="2"/>
        <v>1013.4300000000003</v>
      </c>
    </row>
    <row r="32" spans="1:10" ht="123" customHeight="1">
      <c r="A32" s="11" t="s">
        <v>37</v>
      </c>
      <c r="B32" s="9" t="s">
        <v>39</v>
      </c>
      <c r="C32" s="11" t="s">
        <v>37</v>
      </c>
      <c r="D32" s="10">
        <v>18086</v>
      </c>
      <c r="E32" s="57">
        <v>18948.669999999998</v>
      </c>
      <c r="F32" s="57">
        <v>19962.099999999999</v>
      </c>
      <c r="G32" s="57">
        <v>19962.099999999999</v>
      </c>
      <c r="H32" s="57">
        <v>110.4</v>
      </c>
      <c r="I32" s="61">
        <f>G32/E32*100</f>
        <v>105.34829093545879</v>
      </c>
      <c r="J32" s="27">
        <f t="shared" si="2"/>
        <v>1013.4300000000003</v>
      </c>
    </row>
    <row r="33" spans="1:10" ht="120" customHeight="1">
      <c r="A33" s="7" t="s">
        <v>40</v>
      </c>
      <c r="B33" s="5" t="s">
        <v>41</v>
      </c>
      <c r="C33" s="7" t="s">
        <v>40</v>
      </c>
      <c r="D33" s="6"/>
      <c r="E33" s="48"/>
      <c r="F33" s="48">
        <v>9.6999999999999993</v>
      </c>
      <c r="G33" s="48">
        <f>G34</f>
        <v>177.68</v>
      </c>
      <c r="H33" s="48"/>
      <c r="I33" s="6"/>
      <c r="J33" s="27">
        <f t="shared" si="2"/>
        <v>177.68</v>
      </c>
    </row>
    <row r="34" spans="1:10" ht="112.5" customHeight="1">
      <c r="A34" s="11" t="s">
        <v>40</v>
      </c>
      <c r="B34" s="9" t="s">
        <v>42</v>
      </c>
      <c r="C34" s="11" t="s">
        <v>40</v>
      </c>
      <c r="D34" s="10"/>
      <c r="E34" s="50"/>
      <c r="F34" s="50">
        <v>9.6999999999999993</v>
      </c>
      <c r="G34" s="56">
        <v>177.68</v>
      </c>
      <c r="H34" s="50"/>
      <c r="I34" s="10"/>
      <c r="J34" s="27">
        <f t="shared" si="2"/>
        <v>177.68</v>
      </c>
    </row>
    <row r="35" spans="1:10" ht="135" customHeight="1">
      <c r="A35" s="7" t="s">
        <v>43</v>
      </c>
      <c r="B35" s="5" t="s">
        <v>44</v>
      </c>
      <c r="C35" s="7" t="s">
        <v>43</v>
      </c>
      <c r="D35" s="6"/>
      <c r="E35" s="48"/>
      <c r="F35" s="48">
        <v>7.4</v>
      </c>
      <c r="G35" s="48">
        <f>G36</f>
        <v>79.83</v>
      </c>
      <c r="H35" s="48"/>
      <c r="I35" s="6"/>
      <c r="J35" s="27">
        <f t="shared" si="2"/>
        <v>79.83</v>
      </c>
    </row>
    <row r="36" spans="1:10" ht="132.75" customHeight="1">
      <c r="A36" s="11" t="s">
        <v>43</v>
      </c>
      <c r="B36" s="9" t="s">
        <v>45</v>
      </c>
      <c r="C36" s="11" t="s">
        <v>43</v>
      </c>
      <c r="D36" s="10"/>
      <c r="E36" s="50"/>
      <c r="F36" s="50">
        <v>7.4</v>
      </c>
      <c r="G36" s="56">
        <v>79.83</v>
      </c>
      <c r="H36" s="50"/>
      <c r="I36" s="10"/>
      <c r="J36" s="27">
        <f t="shared" si="2"/>
        <v>79.83</v>
      </c>
    </row>
    <row r="37" spans="1:10" ht="114" customHeight="1">
      <c r="A37" s="7" t="s">
        <v>46</v>
      </c>
      <c r="B37" s="5" t="s">
        <v>47</v>
      </c>
      <c r="C37" s="7" t="s">
        <v>46</v>
      </c>
      <c r="D37" s="6"/>
      <c r="E37" s="48"/>
      <c r="F37" s="48">
        <v>4.2</v>
      </c>
      <c r="G37" s="48">
        <f>G38</f>
        <v>5.17</v>
      </c>
      <c r="H37" s="48"/>
      <c r="I37" s="6"/>
      <c r="J37" s="27">
        <f t="shared" si="2"/>
        <v>5.17</v>
      </c>
    </row>
    <row r="38" spans="1:10" ht="106.5" customHeight="1">
      <c r="A38" s="11" t="s">
        <v>46</v>
      </c>
      <c r="B38" s="9" t="s">
        <v>48</v>
      </c>
      <c r="C38" s="11" t="s">
        <v>46</v>
      </c>
      <c r="D38" s="10"/>
      <c r="E38" s="50"/>
      <c r="F38" s="50">
        <v>4.2</v>
      </c>
      <c r="G38" s="56">
        <v>5.17</v>
      </c>
      <c r="H38" s="50"/>
      <c r="I38" s="10"/>
      <c r="J38" s="27">
        <f t="shared" si="2"/>
        <v>5.17</v>
      </c>
    </row>
    <row r="39" spans="1:10" ht="57.75" customHeight="1">
      <c r="A39" s="4" t="s">
        <v>49</v>
      </c>
      <c r="B39" s="5" t="s">
        <v>50</v>
      </c>
      <c r="C39" s="4" t="s">
        <v>49</v>
      </c>
      <c r="D39" s="6">
        <v>62141.3</v>
      </c>
      <c r="E39" s="48">
        <f>E40</f>
        <v>40480.660000000003</v>
      </c>
      <c r="F39" s="48">
        <v>827.6</v>
      </c>
      <c r="G39" s="48">
        <f>G40+G42+G44+G46+G48</f>
        <v>41337.54</v>
      </c>
      <c r="H39" s="48">
        <v>66.5</v>
      </c>
      <c r="I39" s="6">
        <f>G39/E39*100</f>
        <v>102.11676390651733</v>
      </c>
      <c r="J39" s="27">
        <f t="shared" si="2"/>
        <v>856.87999999999738</v>
      </c>
    </row>
    <row r="40" spans="1:10" ht="78.75" customHeight="1">
      <c r="A40" s="4" t="s">
        <v>51</v>
      </c>
      <c r="B40" s="5" t="s">
        <v>52</v>
      </c>
      <c r="C40" s="4" t="s">
        <v>51</v>
      </c>
      <c r="D40" s="6">
        <v>62141.3</v>
      </c>
      <c r="E40" s="48">
        <f>E41</f>
        <v>40480.660000000003</v>
      </c>
      <c r="F40" s="48">
        <v>708.6</v>
      </c>
      <c r="G40" s="48">
        <f>G41</f>
        <v>40801.589999999997</v>
      </c>
      <c r="H40" s="48">
        <v>65.7</v>
      </c>
      <c r="I40" s="6">
        <f>G40/E40*100</f>
        <v>100.79279833876225</v>
      </c>
      <c r="J40" s="27">
        <f t="shared" si="2"/>
        <v>320.92999999999302</v>
      </c>
    </row>
    <row r="41" spans="1:10" ht="76.5" customHeight="1">
      <c r="A41" s="8" t="s">
        <v>51</v>
      </c>
      <c r="B41" s="9" t="s">
        <v>53</v>
      </c>
      <c r="C41" s="8" t="s">
        <v>51</v>
      </c>
      <c r="D41" s="10">
        <v>62141.3</v>
      </c>
      <c r="E41" s="57">
        <v>40480.660000000003</v>
      </c>
      <c r="F41" s="50">
        <v>708.6</v>
      </c>
      <c r="G41" s="57">
        <v>40801.589999999997</v>
      </c>
      <c r="H41" s="50">
        <v>65.7</v>
      </c>
      <c r="I41" s="10">
        <f>G41/E41*100</f>
        <v>100.79279833876225</v>
      </c>
      <c r="J41" s="27">
        <f t="shared" si="2"/>
        <v>320.92999999999302</v>
      </c>
    </row>
    <row r="42" spans="1:10" ht="56.25" customHeight="1">
      <c r="A42" s="4" t="s">
        <v>54</v>
      </c>
      <c r="B42" s="5" t="s">
        <v>55</v>
      </c>
      <c r="C42" s="4" t="s">
        <v>54</v>
      </c>
      <c r="D42" s="6"/>
      <c r="E42" s="48"/>
      <c r="F42" s="48">
        <v>50.4</v>
      </c>
      <c r="G42" s="48">
        <f>G43</f>
        <v>276.43</v>
      </c>
      <c r="H42" s="48"/>
      <c r="I42" s="6"/>
      <c r="J42" s="27">
        <f t="shared" si="2"/>
        <v>276.43</v>
      </c>
    </row>
    <row r="43" spans="1:10" ht="63" customHeight="1">
      <c r="A43" s="8" t="s">
        <v>54</v>
      </c>
      <c r="B43" s="9" t="s">
        <v>56</v>
      </c>
      <c r="C43" s="8" t="s">
        <v>54</v>
      </c>
      <c r="D43" s="10"/>
      <c r="E43" s="50"/>
      <c r="F43" s="50">
        <v>50.4</v>
      </c>
      <c r="G43" s="56">
        <v>276.43</v>
      </c>
      <c r="H43" s="50"/>
      <c r="I43" s="10"/>
      <c r="J43" s="27">
        <f t="shared" si="2"/>
        <v>276.43</v>
      </c>
    </row>
    <row r="44" spans="1:10" ht="78.75" customHeight="1">
      <c r="A44" s="4" t="s">
        <v>57</v>
      </c>
      <c r="B44" s="5" t="s">
        <v>58</v>
      </c>
      <c r="C44" s="4" t="s">
        <v>57</v>
      </c>
      <c r="D44" s="6"/>
      <c r="E44" s="48"/>
      <c r="F44" s="48">
        <v>68.5</v>
      </c>
      <c r="G44" s="48">
        <f>G45</f>
        <v>260.16000000000003</v>
      </c>
      <c r="H44" s="48"/>
      <c r="I44" s="6"/>
      <c r="J44" s="27">
        <f t="shared" si="2"/>
        <v>260.16000000000003</v>
      </c>
    </row>
    <row r="45" spans="1:10" ht="74.25" customHeight="1">
      <c r="A45" s="8" t="s">
        <v>57</v>
      </c>
      <c r="B45" s="9" t="s">
        <v>59</v>
      </c>
      <c r="C45" s="8" t="s">
        <v>57</v>
      </c>
      <c r="D45" s="10"/>
      <c r="E45" s="50"/>
      <c r="F45" s="50">
        <v>68.5</v>
      </c>
      <c r="G45" s="56">
        <v>260.16000000000003</v>
      </c>
      <c r="H45" s="50"/>
      <c r="I45" s="10"/>
      <c r="J45" s="27">
        <f t="shared" si="2"/>
        <v>260.16000000000003</v>
      </c>
    </row>
    <row r="46" spans="1:10" ht="57" customHeight="1">
      <c r="A46" s="4" t="s">
        <v>60</v>
      </c>
      <c r="B46" s="5" t="s">
        <v>61</v>
      </c>
      <c r="C46" s="4" t="s">
        <v>60</v>
      </c>
      <c r="D46" s="6"/>
      <c r="E46" s="48"/>
      <c r="F46" s="48"/>
      <c r="G46" s="48">
        <f>G47</f>
        <v>-0.34</v>
      </c>
      <c r="H46" s="48"/>
      <c r="I46" s="6"/>
      <c r="J46" s="27">
        <f t="shared" si="2"/>
        <v>-0.34</v>
      </c>
    </row>
    <row r="47" spans="1:10" ht="50.25" customHeight="1">
      <c r="A47" s="8" t="s">
        <v>60</v>
      </c>
      <c r="B47" s="9" t="s">
        <v>62</v>
      </c>
      <c r="C47" s="8" t="s">
        <v>60</v>
      </c>
      <c r="D47" s="10"/>
      <c r="E47" s="50"/>
      <c r="F47" s="50"/>
      <c r="G47" s="56">
        <v>-0.34</v>
      </c>
      <c r="H47" s="50"/>
      <c r="I47" s="10"/>
      <c r="J47" s="27">
        <f t="shared" si="2"/>
        <v>-0.34</v>
      </c>
    </row>
    <row r="48" spans="1:10" ht="79.5" customHeight="1">
      <c r="A48" s="7" t="s">
        <v>63</v>
      </c>
      <c r="B48" s="5" t="s">
        <v>64</v>
      </c>
      <c r="C48" s="7" t="s">
        <v>63</v>
      </c>
      <c r="D48" s="6"/>
      <c r="E48" s="48"/>
      <c r="F48" s="48"/>
      <c r="G48" s="48">
        <v>-0.3</v>
      </c>
      <c r="H48" s="48"/>
      <c r="I48" s="6"/>
      <c r="J48" s="27">
        <f t="shared" si="2"/>
        <v>-0.3</v>
      </c>
    </row>
    <row r="49" spans="1:10" ht="78.75" customHeight="1">
      <c r="A49" s="11" t="s">
        <v>63</v>
      </c>
      <c r="B49" s="9" t="s">
        <v>65</v>
      </c>
      <c r="C49" s="11" t="s">
        <v>63</v>
      </c>
      <c r="D49" s="10"/>
      <c r="E49" s="50"/>
      <c r="F49" s="50"/>
      <c r="G49" s="56">
        <v>-0.28000000000000003</v>
      </c>
      <c r="H49" s="50"/>
      <c r="I49" s="10"/>
      <c r="J49" s="27">
        <f t="shared" si="2"/>
        <v>-0.28000000000000003</v>
      </c>
    </row>
    <row r="50" spans="1:10" ht="88.5" hidden="1" customHeight="1">
      <c r="A50" s="7" t="s">
        <v>66</v>
      </c>
      <c r="B50" s="5" t="s">
        <v>67</v>
      </c>
      <c r="C50" s="7" t="s">
        <v>66</v>
      </c>
      <c r="D50" s="6">
        <v>28705.8</v>
      </c>
      <c r="E50" s="48"/>
      <c r="F50" s="48"/>
      <c r="G50" s="48"/>
      <c r="H50" s="48"/>
      <c r="I50" s="6"/>
      <c r="J50" s="27">
        <f t="shared" si="2"/>
        <v>0</v>
      </c>
    </row>
    <row r="51" spans="1:10" ht="114" hidden="1" customHeight="1">
      <c r="A51" s="7" t="s">
        <v>68</v>
      </c>
      <c r="B51" s="5" t="s">
        <v>69</v>
      </c>
      <c r="C51" s="7" t="s">
        <v>68</v>
      </c>
      <c r="D51" s="6">
        <v>28705.8</v>
      </c>
      <c r="E51" s="48"/>
      <c r="F51" s="48"/>
      <c r="G51" s="48"/>
      <c r="H51" s="48"/>
      <c r="I51" s="6"/>
      <c r="J51" s="27">
        <f t="shared" si="2"/>
        <v>0</v>
      </c>
    </row>
    <row r="52" spans="1:10" ht="115.5" hidden="1" customHeight="1">
      <c r="A52" s="11" t="s">
        <v>68</v>
      </c>
      <c r="B52" s="9" t="s">
        <v>70</v>
      </c>
      <c r="C52" s="11" t="s">
        <v>68</v>
      </c>
      <c r="D52" s="10">
        <v>28705.8</v>
      </c>
      <c r="E52" s="50"/>
      <c r="F52" s="50"/>
      <c r="G52" s="50"/>
      <c r="H52" s="50"/>
      <c r="I52" s="10"/>
      <c r="J52" s="27">
        <f t="shared" si="2"/>
        <v>0</v>
      </c>
    </row>
    <row r="53" spans="1:10" ht="31.5" customHeight="1">
      <c r="A53" s="4" t="s">
        <v>841</v>
      </c>
      <c r="B53" s="5" t="s">
        <v>71</v>
      </c>
      <c r="C53" s="4" t="s">
        <v>841</v>
      </c>
      <c r="D53" s="6">
        <v>52948.2</v>
      </c>
      <c r="E53" s="48">
        <f>E54</f>
        <v>46000.009999999995</v>
      </c>
      <c r="F53" s="48">
        <v>4378.1000000000004</v>
      </c>
      <c r="G53" s="48">
        <f>G54</f>
        <v>46128.63</v>
      </c>
      <c r="H53" s="48">
        <v>87.1</v>
      </c>
      <c r="I53" s="6">
        <f>G53/E53*100</f>
        <v>100.27960863486769</v>
      </c>
      <c r="J53" s="28">
        <f t="shared" si="2"/>
        <v>128.62000000000262</v>
      </c>
    </row>
    <row r="54" spans="1:10" ht="33.75">
      <c r="A54" s="12" t="s">
        <v>72</v>
      </c>
      <c r="B54" s="19" t="s">
        <v>73</v>
      </c>
      <c r="C54" s="18" t="s">
        <v>72</v>
      </c>
      <c r="D54" s="20">
        <v>52948.2</v>
      </c>
      <c r="E54" s="49">
        <f>E55+E57+E59+E61</f>
        <v>46000.009999999995</v>
      </c>
      <c r="F54" s="49">
        <f t="shared" ref="F54:G54" si="5">F55+F57+F59+F61</f>
        <v>4378</v>
      </c>
      <c r="G54" s="49">
        <f t="shared" si="5"/>
        <v>46128.63</v>
      </c>
      <c r="H54" s="49">
        <v>87.1</v>
      </c>
      <c r="I54" s="6">
        <f t="shared" ref="I54:I55" si="6">G54/E54*100</f>
        <v>100.27960863486769</v>
      </c>
      <c r="J54" s="27">
        <f t="shared" si="2"/>
        <v>128.62000000000262</v>
      </c>
    </row>
    <row r="55" spans="1:10" ht="75.75" customHeight="1">
      <c r="A55" s="4" t="s">
        <v>74</v>
      </c>
      <c r="B55" s="5" t="s">
        <v>75</v>
      </c>
      <c r="C55" s="4" t="s">
        <v>74</v>
      </c>
      <c r="D55" s="6">
        <v>17645.5</v>
      </c>
      <c r="E55" s="48">
        <f>E56</f>
        <v>13005.35</v>
      </c>
      <c r="F55" s="48">
        <v>1461</v>
      </c>
      <c r="G55" s="48">
        <f>G56</f>
        <v>15769.49</v>
      </c>
      <c r="H55" s="48">
        <v>89.4</v>
      </c>
      <c r="I55" s="6">
        <f t="shared" si="6"/>
        <v>121.25386860022991</v>
      </c>
      <c r="J55" s="27">
        <f t="shared" si="2"/>
        <v>2764.1399999999994</v>
      </c>
    </row>
    <row r="56" spans="1:10" ht="75.75" customHeight="1">
      <c r="A56" s="8" t="s">
        <v>74</v>
      </c>
      <c r="B56" s="9" t="s">
        <v>76</v>
      </c>
      <c r="C56" s="8" t="s">
        <v>74</v>
      </c>
      <c r="D56" s="10">
        <v>17645.5</v>
      </c>
      <c r="E56" s="57">
        <v>13005.35</v>
      </c>
      <c r="F56" s="50">
        <v>1461</v>
      </c>
      <c r="G56" s="57">
        <v>15769.49</v>
      </c>
      <c r="H56" s="50">
        <v>89.4</v>
      </c>
      <c r="I56" s="10">
        <f>G56/E56*100</f>
        <v>121.25386860022991</v>
      </c>
      <c r="J56" s="27">
        <f t="shared" si="2"/>
        <v>2764.1399999999994</v>
      </c>
    </row>
    <row r="57" spans="1:10" ht="97.5" customHeight="1">
      <c r="A57" s="7" t="s">
        <v>77</v>
      </c>
      <c r="B57" s="5" t="s">
        <v>78</v>
      </c>
      <c r="C57" s="7" t="s">
        <v>77</v>
      </c>
      <c r="D57" s="6">
        <v>343.9</v>
      </c>
      <c r="E57" s="48">
        <f>E58</f>
        <v>209.21</v>
      </c>
      <c r="F57" s="48">
        <v>16.399999999999999</v>
      </c>
      <c r="G57" s="48">
        <f>G58</f>
        <v>240.71</v>
      </c>
      <c r="H57" s="48">
        <v>70</v>
      </c>
      <c r="I57" s="6">
        <f>G57/E57*100</f>
        <v>115.05664165192869</v>
      </c>
      <c r="J57" s="27">
        <f t="shared" si="2"/>
        <v>31.5</v>
      </c>
    </row>
    <row r="58" spans="1:10" ht="84.75" customHeight="1">
      <c r="A58" s="11" t="s">
        <v>77</v>
      </c>
      <c r="B58" s="9" t="s">
        <v>79</v>
      </c>
      <c r="C58" s="11" t="s">
        <v>77</v>
      </c>
      <c r="D58" s="10">
        <v>343.9</v>
      </c>
      <c r="E58" s="56">
        <v>209.21</v>
      </c>
      <c r="F58" s="50">
        <v>16.399999999999999</v>
      </c>
      <c r="G58" s="56">
        <v>240.71</v>
      </c>
      <c r="H58" s="50">
        <v>70</v>
      </c>
      <c r="I58" s="10">
        <f>G58/E58*100</f>
        <v>115.05664165192869</v>
      </c>
      <c r="J58" s="27">
        <f t="shared" si="2"/>
        <v>31.5</v>
      </c>
    </row>
    <row r="59" spans="1:10" ht="81.75" customHeight="1">
      <c r="A59" s="4" t="s">
        <v>80</v>
      </c>
      <c r="B59" s="5" t="s">
        <v>81</v>
      </c>
      <c r="C59" s="4" t="s">
        <v>80</v>
      </c>
      <c r="D59" s="6">
        <v>34958.9</v>
      </c>
      <c r="E59" s="48">
        <f>E60</f>
        <v>32785.449999999997</v>
      </c>
      <c r="F59" s="48">
        <v>3051.9</v>
      </c>
      <c r="G59" s="48">
        <f>G60</f>
        <v>32454.1</v>
      </c>
      <c r="H59" s="48">
        <v>92.8</v>
      </c>
      <c r="I59" s="6">
        <f>G59/E59*100</f>
        <v>98.98933825828226</v>
      </c>
      <c r="J59" s="27">
        <f t="shared" si="2"/>
        <v>-331.34999999999854</v>
      </c>
    </row>
    <row r="60" spans="1:10" ht="81" customHeight="1">
      <c r="A60" s="8" t="s">
        <v>80</v>
      </c>
      <c r="B60" s="9" t="s">
        <v>82</v>
      </c>
      <c r="C60" s="8" t="s">
        <v>80</v>
      </c>
      <c r="D60" s="10">
        <v>34958.9</v>
      </c>
      <c r="E60" s="57">
        <v>32785.449999999997</v>
      </c>
      <c r="F60" s="50">
        <v>3051.9</v>
      </c>
      <c r="G60" s="57">
        <v>32454.1</v>
      </c>
      <c r="H60" s="50">
        <v>92.8</v>
      </c>
      <c r="I60" s="10">
        <f>G60/E60*100</f>
        <v>98.98933825828226</v>
      </c>
      <c r="J60" s="27">
        <f t="shared" si="2"/>
        <v>-331.34999999999854</v>
      </c>
    </row>
    <row r="61" spans="1:10" ht="66.75" customHeight="1">
      <c r="A61" s="4" t="s">
        <v>83</v>
      </c>
      <c r="B61" s="5" t="s">
        <v>84</v>
      </c>
      <c r="C61" s="4" t="s">
        <v>83</v>
      </c>
      <c r="D61" s="6"/>
      <c r="E61" s="48"/>
      <c r="F61" s="48">
        <v>-151.30000000000001</v>
      </c>
      <c r="G61" s="48">
        <f>G62</f>
        <v>-2335.67</v>
      </c>
      <c r="H61" s="48"/>
      <c r="I61" s="6"/>
      <c r="J61" s="27">
        <f t="shared" si="2"/>
        <v>-2335.67</v>
      </c>
    </row>
    <row r="62" spans="1:10" ht="74.25" customHeight="1">
      <c r="A62" s="8" t="s">
        <v>83</v>
      </c>
      <c r="B62" s="9" t="s">
        <v>85</v>
      </c>
      <c r="C62" s="8" t="s">
        <v>83</v>
      </c>
      <c r="D62" s="10"/>
      <c r="E62" s="50"/>
      <c r="F62" s="50">
        <v>-151.30000000000001</v>
      </c>
      <c r="G62" s="56">
        <v>-2335.67</v>
      </c>
      <c r="H62" s="50"/>
      <c r="I62" s="10"/>
      <c r="J62" s="27">
        <f t="shared" si="2"/>
        <v>-2335.67</v>
      </c>
    </row>
    <row r="63" spans="1:10">
      <c r="A63" s="4" t="s">
        <v>86</v>
      </c>
      <c r="B63" s="5" t="s">
        <v>87</v>
      </c>
      <c r="C63" s="4" t="s">
        <v>86</v>
      </c>
      <c r="D63" s="6">
        <v>1870030</v>
      </c>
      <c r="E63" s="48">
        <v>1791262.1</v>
      </c>
      <c r="F63" s="48">
        <v>47055.5</v>
      </c>
      <c r="G63" s="48">
        <v>1791846.3</v>
      </c>
      <c r="H63" s="48">
        <v>95.8</v>
      </c>
      <c r="I63" s="6">
        <f>G63/E63*100</f>
        <v>100.03261387599281</v>
      </c>
      <c r="J63" s="28">
        <f t="shared" si="2"/>
        <v>584.19999999995343</v>
      </c>
    </row>
    <row r="64" spans="1:10" ht="26.25" customHeight="1">
      <c r="A64" s="12" t="s">
        <v>88</v>
      </c>
      <c r="B64" s="19" t="s">
        <v>89</v>
      </c>
      <c r="C64" s="18" t="s">
        <v>88</v>
      </c>
      <c r="D64" s="20">
        <v>1021000</v>
      </c>
      <c r="E64" s="49">
        <v>1081000</v>
      </c>
      <c r="F64" s="49">
        <v>27450.2</v>
      </c>
      <c r="G64" s="49">
        <v>1086087.7</v>
      </c>
      <c r="H64" s="49">
        <v>106.4</v>
      </c>
      <c r="I64" s="6">
        <f t="shared" ref="I64:I67" si="7">G64/E64*100</f>
        <v>100.47064754856613</v>
      </c>
      <c r="J64" s="27">
        <f t="shared" si="2"/>
        <v>5087.6999999999534</v>
      </c>
    </row>
    <row r="65" spans="1:10" ht="35.25" customHeight="1">
      <c r="A65" s="12" t="s">
        <v>90</v>
      </c>
      <c r="B65" s="19" t="s">
        <v>91</v>
      </c>
      <c r="C65" s="18" t="s">
        <v>90</v>
      </c>
      <c r="D65" s="20">
        <v>464660.2</v>
      </c>
      <c r="E65" s="49">
        <f>E66</f>
        <v>504660.18</v>
      </c>
      <c r="F65" s="49">
        <v>15260.3</v>
      </c>
      <c r="G65" s="49">
        <f>G66</f>
        <v>507229.25</v>
      </c>
      <c r="H65" s="49">
        <v>109.2</v>
      </c>
      <c r="I65" s="6">
        <f t="shared" si="7"/>
        <v>100.50906929094346</v>
      </c>
      <c r="J65" s="27">
        <f t="shared" si="2"/>
        <v>2569.070000000007</v>
      </c>
    </row>
    <row r="66" spans="1:10" ht="33.75" customHeight="1">
      <c r="A66" s="12" t="s">
        <v>90</v>
      </c>
      <c r="B66" s="19" t="s">
        <v>92</v>
      </c>
      <c r="C66" s="18" t="s">
        <v>90</v>
      </c>
      <c r="D66" s="20">
        <v>464660.2</v>
      </c>
      <c r="E66" s="49">
        <f>E67+E69+E71+E73</f>
        <v>504660.18</v>
      </c>
      <c r="F66" s="49">
        <v>15260.3</v>
      </c>
      <c r="G66" s="49">
        <f>G67+G69+G71+G73</f>
        <v>507229.25</v>
      </c>
      <c r="H66" s="49">
        <v>109.2</v>
      </c>
      <c r="I66" s="6">
        <f t="shared" si="7"/>
        <v>100.50906929094346</v>
      </c>
      <c r="J66" s="27">
        <f t="shared" si="2"/>
        <v>2569.070000000007</v>
      </c>
    </row>
    <row r="67" spans="1:10" ht="61.5" customHeight="1">
      <c r="A67" s="12" t="s">
        <v>93</v>
      </c>
      <c r="B67" s="19" t="s">
        <v>94</v>
      </c>
      <c r="C67" s="18" t="s">
        <v>93</v>
      </c>
      <c r="D67" s="20">
        <v>464660.2</v>
      </c>
      <c r="E67" s="49">
        <f>E68</f>
        <v>504660.18</v>
      </c>
      <c r="F67" s="49">
        <v>15174.8</v>
      </c>
      <c r="G67" s="49">
        <f>G68</f>
        <v>501556.26</v>
      </c>
      <c r="H67" s="49">
        <v>107.9</v>
      </c>
      <c r="I67" s="6">
        <f t="shared" si="7"/>
        <v>99.384948501385622</v>
      </c>
      <c r="J67" s="27">
        <f t="shared" si="2"/>
        <v>-3103.9199999999837</v>
      </c>
    </row>
    <row r="68" spans="1:10" ht="65.25" customHeight="1">
      <c r="A68" s="12" t="s">
        <v>93</v>
      </c>
      <c r="B68" s="13" t="s">
        <v>95</v>
      </c>
      <c r="C68" s="12" t="s">
        <v>93</v>
      </c>
      <c r="D68" s="14">
        <v>464660.2</v>
      </c>
      <c r="E68" s="57">
        <v>504660.18</v>
      </c>
      <c r="F68" s="51">
        <v>15174.8</v>
      </c>
      <c r="G68" s="57">
        <v>501556.26</v>
      </c>
      <c r="H68" s="51">
        <v>107.9</v>
      </c>
      <c r="I68" s="14">
        <f>G68/E68*100</f>
        <v>99.384948501385622</v>
      </c>
      <c r="J68" s="27">
        <f t="shared" si="2"/>
        <v>-3103.9199999999837</v>
      </c>
    </row>
    <row r="69" spans="1:10" ht="43.5" customHeight="1">
      <c r="A69" s="12" t="s">
        <v>96</v>
      </c>
      <c r="B69" s="19" t="s">
        <v>97</v>
      </c>
      <c r="C69" s="18" t="s">
        <v>96</v>
      </c>
      <c r="D69" s="20"/>
      <c r="E69" s="49"/>
      <c r="F69" s="49">
        <v>9.9</v>
      </c>
      <c r="G69" s="49">
        <f>G70</f>
        <v>5286.53</v>
      </c>
      <c r="H69" s="49"/>
      <c r="I69" s="20"/>
      <c r="J69" s="27">
        <f t="shared" si="2"/>
        <v>5286.53</v>
      </c>
    </row>
    <row r="70" spans="1:10" ht="32.25" customHeight="1">
      <c r="A70" s="12" t="s">
        <v>96</v>
      </c>
      <c r="B70" s="13" t="s">
        <v>98</v>
      </c>
      <c r="C70" s="12" t="s">
        <v>96</v>
      </c>
      <c r="D70" s="14"/>
      <c r="E70" s="51"/>
      <c r="F70" s="51">
        <v>9.9</v>
      </c>
      <c r="G70" s="56">
        <v>5286.53</v>
      </c>
      <c r="H70" s="51"/>
      <c r="I70" s="14"/>
      <c r="J70" s="27">
        <f t="shared" si="2"/>
        <v>5286.53</v>
      </c>
    </row>
    <row r="71" spans="1:10" ht="54.75" customHeight="1">
      <c r="A71" s="12" t="s">
        <v>99</v>
      </c>
      <c r="B71" s="19" t="s">
        <v>100</v>
      </c>
      <c r="C71" s="18" t="s">
        <v>99</v>
      </c>
      <c r="D71" s="20"/>
      <c r="E71" s="49"/>
      <c r="F71" s="49">
        <v>81.400000000000006</v>
      </c>
      <c r="G71" s="49">
        <f>G72</f>
        <v>483.92</v>
      </c>
      <c r="H71" s="49"/>
      <c r="I71" s="20"/>
      <c r="J71" s="27">
        <f t="shared" si="2"/>
        <v>483.92</v>
      </c>
    </row>
    <row r="72" spans="1:10" ht="55.5" customHeight="1">
      <c r="A72" s="12" t="s">
        <v>99</v>
      </c>
      <c r="B72" s="13" t="s">
        <v>101</v>
      </c>
      <c r="C72" s="12" t="s">
        <v>99</v>
      </c>
      <c r="D72" s="14"/>
      <c r="E72" s="51"/>
      <c r="F72" s="51">
        <v>81.400000000000006</v>
      </c>
      <c r="G72" s="56">
        <v>483.92</v>
      </c>
      <c r="H72" s="51"/>
      <c r="I72" s="14"/>
      <c r="J72" s="27">
        <f t="shared" si="2"/>
        <v>483.92</v>
      </c>
    </row>
    <row r="73" spans="1:10" ht="49.5" customHeight="1">
      <c r="A73" s="12" t="s">
        <v>102</v>
      </c>
      <c r="B73" s="19" t="s">
        <v>103</v>
      </c>
      <c r="C73" s="18" t="s">
        <v>102</v>
      </c>
      <c r="D73" s="20"/>
      <c r="E73" s="49"/>
      <c r="F73" s="49">
        <v>-5.9</v>
      </c>
      <c r="G73" s="49">
        <f>G74</f>
        <v>-97.46</v>
      </c>
      <c r="H73" s="49"/>
      <c r="I73" s="20"/>
      <c r="J73" s="27">
        <f t="shared" si="2"/>
        <v>-97.46</v>
      </c>
    </row>
    <row r="74" spans="1:10" ht="41.25" customHeight="1">
      <c r="A74" s="12" t="s">
        <v>102</v>
      </c>
      <c r="B74" s="13" t="s">
        <v>104</v>
      </c>
      <c r="C74" s="12" t="s">
        <v>102</v>
      </c>
      <c r="D74" s="14"/>
      <c r="E74" s="51"/>
      <c r="F74" s="51">
        <v>-5.9</v>
      </c>
      <c r="G74" s="56">
        <v>-97.46</v>
      </c>
      <c r="H74" s="51"/>
      <c r="I74" s="14"/>
      <c r="J74" s="27">
        <f t="shared" si="2"/>
        <v>-97.46</v>
      </c>
    </row>
    <row r="75" spans="1:10" ht="48.75" customHeight="1">
      <c r="A75" s="12" t="s">
        <v>105</v>
      </c>
      <c r="B75" s="19" t="s">
        <v>106</v>
      </c>
      <c r="C75" s="18" t="s">
        <v>105</v>
      </c>
      <c r="D75" s="20">
        <v>487219.9</v>
      </c>
      <c r="E75" s="49">
        <f>E76</f>
        <v>513483.89</v>
      </c>
      <c r="F75" s="49">
        <v>11688.5</v>
      </c>
      <c r="G75" s="49">
        <f>G76</f>
        <v>515454.94</v>
      </c>
      <c r="H75" s="49">
        <v>105.8</v>
      </c>
      <c r="I75" s="20">
        <f>G75/E75*100</f>
        <v>100.38385819660283</v>
      </c>
      <c r="J75" s="27">
        <f t="shared" si="2"/>
        <v>1971.0499999999884</v>
      </c>
    </row>
    <row r="76" spans="1:10" ht="45.75" customHeight="1">
      <c r="A76" s="12" t="s">
        <v>105</v>
      </c>
      <c r="B76" s="19" t="s">
        <v>107</v>
      </c>
      <c r="C76" s="18" t="s">
        <v>105</v>
      </c>
      <c r="D76" s="20">
        <v>487219.9</v>
      </c>
      <c r="E76" s="49">
        <f>E77+E79+E81+E83+E85+E87</f>
        <v>513483.89</v>
      </c>
      <c r="F76" s="49">
        <f t="shared" ref="F76:G76" si="8">F77+F79+F81+F83+F85+F87</f>
        <v>11688.5</v>
      </c>
      <c r="G76" s="49">
        <f t="shared" si="8"/>
        <v>515454.94</v>
      </c>
      <c r="H76" s="49">
        <v>105.8</v>
      </c>
      <c r="I76" s="20">
        <f t="shared" ref="I76:I77" si="9">G76/E76*100</f>
        <v>100.38385819660283</v>
      </c>
      <c r="J76" s="27">
        <f t="shared" si="2"/>
        <v>1971.0499999999884</v>
      </c>
    </row>
    <row r="77" spans="1:10" ht="68.25" customHeight="1">
      <c r="A77" s="12" t="s">
        <v>108</v>
      </c>
      <c r="B77" s="19" t="s">
        <v>109</v>
      </c>
      <c r="C77" s="18" t="s">
        <v>108</v>
      </c>
      <c r="D77" s="20">
        <v>487219.9</v>
      </c>
      <c r="E77" s="49">
        <f>E78</f>
        <v>513483.89</v>
      </c>
      <c r="F77" s="49">
        <v>11192.4</v>
      </c>
      <c r="G77" s="49">
        <f>G78</f>
        <v>501708.93</v>
      </c>
      <c r="H77" s="49">
        <v>103</v>
      </c>
      <c r="I77" s="20">
        <f t="shared" si="9"/>
        <v>97.706849186641463</v>
      </c>
      <c r="J77" s="27">
        <f t="shared" si="2"/>
        <v>-11774.960000000021</v>
      </c>
    </row>
    <row r="78" spans="1:10" ht="77.25" customHeight="1">
      <c r="A78" s="12" t="s">
        <v>108</v>
      </c>
      <c r="B78" s="13" t="s">
        <v>110</v>
      </c>
      <c r="C78" s="12" t="s">
        <v>108</v>
      </c>
      <c r="D78" s="14">
        <v>487219.9</v>
      </c>
      <c r="E78" s="57">
        <v>513483.89</v>
      </c>
      <c r="F78" s="51">
        <v>11192.4</v>
      </c>
      <c r="G78" s="57">
        <v>501708.93</v>
      </c>
      <c r="H78" s="51">
        <v>103</v>
      </c>
      <c r="I78" s="14">
        <f>G78/E78*100</f>
        <v>97.706849186641463</v>
      </c>
      <c r="J78" s="27">
        <f t="shared" ref="J78:J141" si="10">G78-E78</f>
        <v>-11774.960000000021</v>
      </c>
    </row>
    <row r="79" spans="1:10" ht="45.75" customHeight="1">
      <c r="A79" s="12" t="s">
        <v>111</v>
      </c>
      <c r="B79" s="19" t="s">
        <v>112</v>
      </c>
      <c r="C79" s="18" t="s">
        <v>111</v>
      </c>
      <c r="D79" s="20"/>
      <c r="E79" s="49"/>
      <c r="F79" s="49">
        <v>475.1</v>
      </c>
      <c r="G79" s="49">
        <f>G80</f>
        <v>13354.75</v>
      </c>
      <c r="H79" s="49"/>
      <c r="I79" s="20"/>
      <c r="J79" s="27">
        <f t="shared" si="10"/>
        <v>13354.75</v>
      </c>
    </row>
    <row r="80" spans="1:10" ht="59.25" customHeight="1">
      <c r="A80" s="12" t="s">
        <v>111</v>
      </c>
      <c r="B80" s="13" t="s">
        <v>113</v>
      </c>
      <c r="C80" s="12" t="s">
        <v>111</v>
      </c>
      <c r="D80" s="14"/>
      <c r="E80" s="51"/>
      <c r="F80" s="51">
        <v>475.1</v>
      </c>
      <c r="G80" s="56">
        <v>13354.75</v>
      </c>
      <c r="H80" s="51"/>
      <c r="I80" s="14"/>
      <c r="J80" s="27">
        <f t="shared" si="10"/>
        <v>13354.75</v>
      </c>
    </row>
    <row r="81" spans="1:10" ht="59.25" customHeight="1">
      <c r="A81" s="12" t="s">
        <v>114</v>
      </c>
      <c r="B81" s="19" t="s">
        <v>115</v>
      </c>
      <c r="C81" s="18" t="s">
        <v>114</v>
      </c>
      <c r="D81" s="20"/>
      <c r="E81" s="49"/>
      <c r="F81" s="49"/>
      <c r="G81" s="49">
        <f>G82</f>
        <v>0.02</v>
      </c>
      <c r="H81" s="49"/>
      <c r="I81" s="20"/>
      <c r="J81" s="27">
        <f t="shared" si="10"/>
        <v>0.02</v>
      </c>
    </row>
    <row r="82" spans="1:10" ht="60" customHeight="1">
      <c r="A82" s="12" t="s">
        <v>114</v>
      </c>
      <c r="B82" s="13" t="s">
        <v>116</v>
      </c>
      <c r="C82" s="12" t="s">
        <v>114</v>
      </c>
      <c r="D82" s="14"/>
      <c r="E82" s="51"/>
      <c r="F82" s="51"/>
      <c r="G82" s="56">
        <v>0.02</v>
      </c>
      <c r="H82" s="51"/>
      <c r="I82" s="14"/>
      <c r="J82" s="27">
        <f t="shared" si="10"/>
        <v>0.02</v>
      </c>
    </row>
    <row r="83" spans="1:10" ht="64.5" customHeight="1">
      <c r="A83" s="12" t="s">
        <v>117</v>
      </c>
      <c r="B83" s="19" t="s">
        <v>118</v>
      </c>
      <c r="C83" s="18" t="s">
        <v>117</v>
      </c>
      <c r="D83" s="20"/>
      <c r="E83" s="49"/>
      <c r="F83" s="49">
        <v>38.1</v>
      </c>
      <c r="G83" s="49">
        <f>G84</f>
        <v>371.85</v>
      </c>
      <c r="H83" s="49"/>
      <c r="I83" s="20"/>
      <c r="J83" s="27">
        <f t="shared" si="10"/>
        <v>371.85</v>
      </c>
    </row>
    <row r="84" spans="1:10" ht="59.25" customHeight="1">
      <c r="A84" s="12" t="s">
        <v>117</v>
      </c>
      <c r="B84" s="13" t="s">
        <v>119</v>
      </c>
      <c r="C84" s="12" t="s">
        <v>117</v>
      </c>
      <c r="D84" s="14"/>
      <c r="E84" s="51"/>
      <c r="F84" s="51">
        <v>38.1</v>
      </c>
      <c r="G84" s="56">
        <v>371.85</v>
      </c>
      <c r="H84" s="51"/>
      <c r="I84" s="14"/>
      <c r="J84" s="27">
        <f t="shared" si="10"/>
        <v>371.85</v>
      </c>
    </row>
    <row r="85" spans="1:10" ht="46.5" customHeight="1">
      <c r="A85" s="12" t="s">
        <v>120</v>
      </c>
      <c r="B85" s="19" t="s">
        <v>121</v>
      </c>
      <c r="C85" s="18" t="s">
        <v>120</v>
      </c>
      <c r="D85" s="20"/>
      <c r="E85" s="49"/>
      <c r="F85" s="49">
        <v>-17.100000000000001</v>
      </c>
      <c r="G85" s="49">
        <f>G86</f>
        <v>19.88</v>
      </c>
      <c r="H85" s="49"/>
      <c r="I85" s="20"/>
      <c r="J85" s="27">
        <f t="shared" si="10"/>
        <v>19.88</v>
      </c>
    </row>
    <row r="86" spans="1:10" ht="56.25" customHeight="1">
      <c r="A86" s="12" t="s">
        <v>120</v>
      </c>
      <c r="B86" s="13" t="s">
        <v>122</v>
      </c>
      <c r="C86" s="12" t="s">
        <v>120</v>
      </c>
      <c r="D86" s="14"/>
      <c r="E86" s="51"/>
      <c r="F86" s="51">
        <v>-17.100000000000001</v>
      </c>
      <c r="G86" s="56">
        <v>19.88</v>
      </c>
      <c r="H86" s="51"/>
      <c r="I86" s="14"/>
      <c r="J86" s="27">
        <f t="shared" si="10"/>
        <v>19.88</v>
      </c>
    </row>
    <row r="87" spans="1:10" ht="80.25" customHeight="1">
      <c r="A87" s="12" t="s">
        <v>123</v>
      </c>
      <c r="B87" s="19" t="s">
        <v>124</v>
      </c>
      <c r="C87" s="18" t="s">
        <v>123</v>
      </c>
      <c r="D87" s="20"/>
      <c r="E87" s="49"/>
      <c r="F87" s="49"/>
      <c r="G87" s="49">
        <f>G88</f>
        <v>-0.49</v>
      </c>
      <c r="H87" s="49"/>
      <c r="I87" s="20"/>
      <c r="J87" s="27">
        <f t="shared" si="10"/>
        <v>-0.49</v>
      </c>
    </row>
    <row r="88" spans="1:10" ht="84" customHeight="1">
      <c r="A88" s="12" t="s">
        <v>123</v>
      </c>
      <c r="B88" s="13" t="s">
        <v>125</v>
      </c>
      <c r="C88" s="12" t="s">
        <v>123</v>
      </c>
      <c r="D88" s="14"/>
      <c r="E88" s="51"/>
      <c r="F88" s="51"/>
      <c r="G88" s="56">
        <v>-0.49</v>
      </c>
      <c r="H88" s="51"/>
      <c r="I88" s="14"/>
      <c r="J88" s="27">
        <f t="shared" si="10"/>
        <v>-0.49</v>
      </c>
    </row>
    <row r="89" spans="1:10" ht="22.5">
      <c r="A89" s="12" t="s">
        <v>126</v>
      </c>
      <c r="B89" s="19" t="s">
        <v>127</v>
      </c>
      <c r="C89" s="18" t="s">
        <v>126</v>
      </c>
      <c r="D89" s="20">
        <v>69119.899999999994</v>
      </c>
      <c r="E89" s="49">
        <f>E90</f>
        <v>62855.93</v>
      </c>
      <c r="F89" s="49">
        <v>501.3</v>
      </c>
      <c r="G89" s="49">
        <f>G90</f>
        <v>63403.460000000006</v>
      </c>
      <c r="H89" s="49">
        <v>91.7</v>
      </c>
      <c r="I89" s="20">
        <f>G89/E89*100</f>
        <v>100.87108726257014</v>
      </c>
      <c r="J89" s="27">
        <f t="shared" si="10"/>
        <v>547.53000000000611</v>
      </c>
    </row>
    <row r="90" spans="1:10" ht="58.5" customHeight="1">
      <c r="A90" s="12" t="s">
        <v>128</v>
      </c>
      <c r="B90" s="19" t="s">
        <v>129</v>
      </c>
      <c r="C90" s="18" t="s">
        <v>128</v>
      </c>
      <c r="D90" s="20">
        <v>69119.899999999994</v>
      </c>
      <c r="E90" s="49">
        <f>E91+E92+E94+E96+E98</f>
        <v>62855.93</v>
      </c>
      <c r="F90" s="49">
        <f t="shared" ref="F90:G90" si="11">F91+F92+F94+F96+F98</f>
        <v>501.29999999999995</v>
      </c>
      <c r="G90" s="49">
        <f t="shared" si="11"/>
        <v>63403.460000000006</v>
      </c>
      <c r="H90" s="49">
        <v>91.1</v>
      </c>
      <c r="I90" s="20">
        <f>G90/E90*100</f>
        <v>100.87108726257014</v>
      </c>
      <c r="J90" s="27">
        <f t="shared" si="10"/>
        <v>547.53000000000611</v>
      </c>
    </row>
    <row r="91" spans="1:10" ht="60.75" customHeight="1">
      <c r="A91" s="12" t="s">
        <v>128</v>
      </c>
      <c r="B91" s="13" t="s">
        <v>130</v>
      </c>
      <c r="C91" s="12" t="s">
        <v>128</v>
      </c>
      <c r="D91" s="14">
        <v>69119.899999999994</v>
      </c>
      <c r="E91" s="57">
        <v>62855.93</v>
      </c>
      <c r="F91" s="51">
        <v>491.8</v>
      </c>
      <c r="G91" s="57">
        <v>62994.98</v>
      </c>
      <c r="H91" s="51">
        <v>91.1</v>
      </c>
      <c r="I91" s="14">
        <f>G91/E91*100</f>
        <v>100.22122017763479</v>
      </c>
      <c r="J91" s="27">
        <f t="shared" si="10"/>
        <v>139.05000000000291</v>
      </c>
    </row>
    <row r="92" spans="1:10" ht="42" customHeight="1">
      <c r="A92" s="12" t="s">
        <v>131</v>
      </c>
      <c r="B92" s="19" t="s">
        <v>132</v>
      </c>
      <c r="C92" s="18" t="s">
        <v>131</v>
      </c>
      <c r="D92" s="20"/>
      <c r="E92" s="49"/>
      <c r="F92" s="49">
        <v>17.7</v>
      </c>
      <c r="G92" s="49">
        <v>398.7</v>
      </c>
      <c r="H92" s="49"/>
      <c r="I92" s="20"/>
      <c r="J92" s="27">
        <f t="shared" si="10"/>
        <v>398.7</v>
      </c>
    </row>
    <row r="93" spans="1:10" ht="42.75" customHeight="1">
      <c r="A93" s="12" t="s">
        <v>131</v>
      </c>
      <c r="B93" s="13" t="s">
        <v>133</v>
      </c>
      <c r="C93" s="12" t="s">
        <v>131</v>
      </c>
      <c r="D93" s="14"/>
      <c r="E93" s="51"/>
      <c r="F93" s="51">
        <v>17.7</v>
      </c>
      <c r="G93" s="56">
        <v>398.74</v>
      </c>
      <c r="H93" s="51"/>
      <c r="I93" s="14"/>
      <c r="J93" s="27">
        <f t="shared" si="10"/>
        <v>398.74</v>
      </c>
    </row>
    <row r="94" spans="1:10" ht="51.75" customHeight="1">
      <c r="A94" s="12" t="s">
        <v>134</v>
      </c>
      <c r="B94" s="19" t="s">
        <v>135</v>
      </c>
      <c r="C94" s="18" t="s">
        <v>134</v>
      </c>
      <c r="D94" s="20"/>
      <c r="E94" s="49"/>
      <c r="F94" s="49">
        <v>6.9</v>
      </c>
      <c r="G94" s="49">
        <v>24.4</v>
      </c>
      <c r="H94" s="49"/>
      <c r="I94" s="20"/>
      <c r="J94" s="27">
        <f t="shared" si="10"/>
        <v>24.4</v>
      </c>
    </row>
    <row r="95" spans="1:10" ht="45" customHeight="1">
      <c r="A95" s="12" t="s">
        <v>134</v>
      </c>
      <c r="B95" s="13" t="s">
        <v>136</v>
      </c>
      <c r="C95" s="12" t="s">
        <v>134</v>
      </c>
      <c r="D95" s="14"/>
      <c r="E95" s="51"/>
      <c r="F95" s="51">
        <v>6.9</v>
      </c>
      <c r="G95" s="56">
        <v>24.43</v>
      </c>
      <c r="H95" s="51"/>
      <c r="I95" s="14"/>
      <c r="J95" s="27">
        <f t="shared" si="10"/>
        <v>24.43</v>
      </c>
    </row>
    <row r="96" spans="1:10" ht="36" customHeight="1">
      <c r="A96" s="12" t="s">
        <v>137</v>
      </c>
      <c r="B96" s="19" t="s">
        <v>138</v>
      </c>
      <c r="C96" s="18" t="s">
        <v>137</v>
      </c>
      <c r="D96" s="20"/>
      <c r="E96" s="49"/>
      <c r="F96" s="49">
        <v>-15.1</v>
      </c>
      <c r="G96" s="49">
        <v>-14.6</v>
      </c>
      <c r="H96" s="49"/>
      <c r="I96" s="20"/>
      <c r="J96" s="27">
        <f t="shared" si="10"/>
        <v>-14.6</v>
      </c>
    </row>
    <row r="97" spans="1:10" ht="32.25" customHeight="1">
      <c r="A97" s="12" t="s">
        <v>137</v>
      </c>
      <c r="B97" s="13" t="s">
        <v>139</v>
      </c>
      <c r="C97" s="12" t="s">
        <v>137</v>
      </c>
      <c r="D97" s="14"/>
      <c r="E97" s="51"/>
      <c r="F97" s="51">
        <v>-15.1</v>
      </c>
      <c r="G97" s="56">
        <v>-14.65</v>
      </c>
      <c r="H97" s="51"/>
      <c r="I97" s="14"/>
      <c r="J97" s="27">
        <f t="shared" si="10"/>
        <v>-14.65</v>
      </c>
    </row>
    <row r="98" spans="1:10" ht="59.25" customHeight="1">
      <c r="A98" s="12" t="s">
        <v>140</v>
      </c>
      <c r="B98" s="19" t="s">
        <v>141</v>
      </c>
      <c r="C98" s="18" t="s">
        <v>140</v>
      </c>
      <c r="D98" s="20"/>
      <c r="E98" s="49"/>
      <c r="F98" s="49"/>
      <c r="G98" s="49">
        <f>G99</f>
        <v>-0.02</v>
      </c>
      <c r="H98" s="49"/>
      <c r="I98" s="20"/>
      <c r="J98" s="27">
        <f t="shared" si="10"/>
        <v>-0.02</v>
      </c>
    </row>
    <row r="99" spans="1:10" ht="66" customHeight="1">
      <c r="A99" s="12" t="s">
        <v>140</v>
      </c>
      <c r="B99" s="13" t="s">
        <v>142</v>
      </c>
      <c r="C99" s="12" t="s">
        <v>140</v>
      </c>
      <c r="D99" s="14"/>
      <c r="E99" s="51"/>
      <c r="F99" s="51"/>
      <c r="G99" s="56">
        <v>-0.02</v>
      </c>
      <c r="H99" s="51"/>
      <c r="I99" s="14"/>
      <c r="J99" s="27">
        <f t="shared" si="10"/>
        <v>-0.02</v>
      </c>
    </row>
    <row r="100" spans="1:10" ht="22.5">
      <c r="A100" s="12" t="s">
        <v>143</v>
      </c>
      <c r="B100" s="19" t="s">
        <v>144</v>
      </c>
      <c r="C100" s="18" t="s">
        <v>143</v>
      </c>
      <c r="D100" s="20">
        <v>637000</v>
      </c>
      <c r="E100" s="49">
        <f>E101+E112</f>
        <v>630000</v>
      </c>
      <c r="F100" s="49">
        <v>13556.7</v>
      </c>
      <c r="G100" s="49">
        <f>G101+G112</f>
        <v>620795.51</v>
      </c>
      <c r="H100" s="49">
        <v>97.5</v>
      </c>
      <c r="I100" s="20">
        <f>G100/E100*100</f>
        <v>98.538969841269846</v>
      </c>
      <c r="J100" s="27">
        <f t="shared" si="10"/>
        <v>-9204.4899999999907</v>
      </c>
    </row>
    <row r="101" spans="1:10" ht="22.5">
      <c r="A101" s="12" t="s">
        <v>143</v>
      </c>
      <c r="B101" s="19" t="s">
        <v>145</v>
      </c>
      <c r="C101" s="18" t="s">
        <v>143</v>
      </c>
      <c r="D101" s="20">
        <v>637000</v>
      </c>
      <c r="E101" s="49">
        <f>E102+E104+E106+E108+E110</f>
        <v>629745.16</v>
      </c>
      <c r="F101" s="49">
        <f t="shared" ref="F101:G101" si="12">F102+F104+F106+F108+F110</f>
        <v>13495.599999999999</v>
      </c>
      <c r="G101" s="49">
        <f t="shared" si="12"/>
        <v>620032.03</v>
      </c>
      <c r="H101" s="49">
        <v>97.3</v>
      </c>
      <c r="I101" s="20">
        <f t="shared" ref="I101:I102" si="13">G101/E101*100</f>
        <v>98.457609424104191</v>
      </c>
      <c r="J101" s="27">
        <f t="shared" si="10"/>
        <v>-9713.1300000000047</v>
      </c>
    </row>
    <row r="102" spans="1:10" ht="57.75" customHeight="1">
      <c r="A102" s="12" t="s">
        <v>146</v>
      </c>
      <c r="B102" s="19" t="s">
        <v>147</v>
      </c>
      <c r="C102" s="18" t="s">
        <v>146</v>
      </c>
      <c r="D102" s="20">
        <v>637000</v>
      </c>
      <c r="E102" s="49">
        <f>E103</f>
        <v>629745.16</v>
      </c>
      <c r="F102" s="49">
        <v>12798.6</v>
      </c>
      <c r="G102" s="49">
        <f>G103</f>
        <v>614574.81000000006</v>
      </c>
      <c r="H102" s="49">
        <v>96.5</v>
      </c>
      <c r="I102" s="20">
        <f t="shared" si="13"/>
        <v>97.591033490436047</v>
      </c>
      <c r="J102" s="27">
        <f t="shared" si="10"/>
        <v>-15170.349999999977</v>
      </c>
    </row>
    <row r="103" spans="1:10" ht="54.75" customHeight="1">
      <c r="A103" s="12" t="s">
        <v>146</v>
      </c>
      <c r="B103" s="13" t="s">
        <v>148</v>
      </c>
      <c r="C103" s="12" t="s">
        <v>146</v>
      </c>
      <c r="D103" s="14">
        <v>637000</v>
      </c>
      <c r="E103" s="57">
        <v>629745.16</v>
      </c>
      <c r="F103" s="51">
        <v>12798.6</v>
      </c>
      <c r="G103" s="57">
        <v>614574.81000000006</v>
      </c>
      <c r="H103" s="51">
        <v>96.5</v>
      </c>
      <c r="I103" s="14">
        <f>G103/E103*100</f>
        <v>97.591033490436047</v>
      </c>
      <c r="J103" s="27">
        <f t="shared" si="10"/>
        <v>-15170.349999999977</v>
      </c>
    </row>
    <row r="104" spans="1:10" ht="38.25" customHeight="1">
      <c r="A104" s="12" t="s">
        <v>149</v>
      </c>
      <c r="B104" s="19" t="s">
        <v>150</v>
      </c>
      <c r="C104" s="18" t="s">
        <v>149</v>
      </c>
      <c r="D104" s="20"/>
      <c r="E104" s="49"/>
      <c r="F104" s="49">
        <v>424.9</v>
      </c>
      <c r="G104" s="49">
        <f>G105</f>
        <v>2900.24</v>
      </c>
      <c r="H104" s="49"/>
      <c r="I104" s="20"/>
      <c r="J104" s="27">
        <f t="shared" si="10"/>
        <v>2900.24</v>
      </c>
    </row>
    <row r="105" spans="1:10" ht="39.75" customHeight="1">
      <c r="A105" s="12" t="s">
        <v>149</v>
      </c>
      <c r="B105" s="13" t="s">
        <v>151</v>
      </c>
      <c r="C105" s="12" t="s">
        <v>149</v>
      </c>
      <c r="D105" s="14"/>
      <c r="E105" s="51"/>
      <c r="F105" s="51">
        <v>424.9</v>
      </c>
      <c r="G105" s="56">
        <v>2900.24</v>
      </c>
      <c r="H105" s="51"/>
      <c r="I105" s="14"/>
      <c r="J105" s="27">
        <f t="shared" si="10"/>
        <v>2900.24</v>
      </c>
    </row>
    <row r="106" spans="1:10" ht="36.75" customHeight="1">
      <c r="A106" s="12" t="s">
        <v>152</v>
      </c>
      <c r="B106" s="19" t="s">
        <v>153</v>
      </c>
      <c r="C106" s="18" t="s">
        <v>152</v>
      </c>
      <c r="D106" s="20"/>
      <c r="E106" s="49"/>
      <c r="F106" s="49"/>
      <c r="G106" s="49">
        <f>G107</f>
        <v>0.35</v>
      </c>
      <c r="H106" s="49"/>
      <c r="I106" s="20"/>
      <c r="J106" s="27">
        <f t="shared" si="10"/>
        <v>0.35</v>
      </c>
    </row>
    <row r="107" spans="1:10" ht="36.75" customHeight="1">
      <c r="A107" s="12" t="s">
        <v>152</v>
      </c>
      <c r="B107" s="13" t="s">
        <v>154</v>
      </c>
      <c r="C107" s="12" t="s">
        <v>152</v>
      </c>
      <c r="D107" s="14"/>
      <c r="E107" s="51"/>
      <c r="F107" s="51"/>
      <c r="G107" s="56">
        <v>0.35</v>
      </c>
      <c r="H107" s="51"/>
      <c r="I107" s="14"/>
      <c r="J107" s="27">
        <f t="shared" si="10"/>
        <v>0.35</v>
      </c>
    </row>
    <row r="108" spans="1:10" ht="48.75" customHeight="1">
      <c r="A108" s="12" t="s">
        <v>155</v>
      </c>
      <c r="B108" s="19" t="s">
        <v>156</v>
      </c>
      <c r="C108" s="18" t="s">
        <v>155</v>
      </c>
      <c r="D108" s="20"/>
      <c r="E108" s="49"/>
      <c r="F108" s="49">
        <v>298.8</v>
      </c>
      <c r="G108" s="49">
        <f>G109</f>
        <v>2544.5700000000002</v>
      </c>
      <c r="H108" s="49"/>
      <c r="I108" s="20"/>
      <c r="J108" s="27">
        <f t="shared" si="10"/>
        <v>2544.5700000000002</v>
      </c>
    </row>
    <row r="109" spans="1:10" ht="54.75" customHeight="1">
      <c r="A109" s="12" t="s">
        <v>155</v>
      </c>
      <c r="B109" s="13" t="s">
        <v>157</v>
      </c>
      <c r="C109" s="12" t="s">
        <v>155</v>
      </c>
      <c r="D109" s="14"/>
      <c r="E109" s="51"/>
      <c r="F109" s="51">
        <v>298.8</v>
      </c>
      <c r="G109" s="56">
        <v>2544.5700000000002</v>
      </c>
      <c r="H109" s="51"/>
      <c r="I109" s="14"/>
      <c r="J109" s="27">
        <f t="shared" si="10"/>
        <v>2544.5700000000002</v>
      </c>
    </row>
    <row r="110" spans="1:10" ht="32.25" customHeight="1">
      <c r="A110" s="12" t="s">
        <v>158</v>
      </c>
      <c r="B110" s="19" t="s">
        <v>159</v>
      </c>
      <c r="C110" s="18" t="s">
        <v>158</v>
      </c>
      <c r="D110" s="20"/>
      <c r="E110" s="49"/>
      <c r="F110" s="49">
        <v>-26.7</v>
      </c>
      <c r="G110" s="49">
        <f>G111</f>
        <v>12.06</v>
      </c>
      <c r="H110" s="49"/>
      <c r="I110" s="20"/>
      <c r="J110" s="27">
        <f t="shared" si="10"/>
        <v>12.06</v>
      </c>
    </row>
    <row r="111" spans="1:10" ht="28.5" customHeight="1">
      <c r="A111" s="12" t="s">
        <v>158</v>
      </c>
      <c r="B111" s="13" t="s">
        <v>160</v>
      </c>
      <c r="C111" s="12" t="s">
        <v>158</v>
      </c>
      <c r="D111" s="14"/>
      <c r="E111" s="51"/>
      <c r="F111" s="51">
        <v>-26.7</v>
      </c>
      <c r="G111" s="56">
        <v>12.06</v>
      </c>
      <c r="H111" s="51"/>
      <c r="I111" s="14"/>
      <c r="J111" s="27">
        <f t="shared" si="10"/>
        <v>12.06</v>
      </c>
    </row>
    <row r="112" spans="1:10" ht="39.75" customHeight="1">
      <c r="A112" s="12" t="s">
        <v>161</v>
      </c>
      <c r="B112" s="19" t="s">
        <v>162</v>
      </c>
      <c r="C112" s="18" t="s">
        <v>161</v>
      </c>
      <c r="D112" s="20"/>
      <c r="E112" s="49">
        <f>E113</f>
        <v>254.84</v>
      </c>
      <c r="F112" s="49">
        <v>61.2</v>
      </c>
      <c r="G112" s="49">
        <f>G113+G115+G117+G119+G121</f>
        <v>763.4799999999999</v>
      </c>
      <c r="H112" s="49"/>
      <c r="I112" s="20">
        <f>G112/E112*100</f>
        <v>299.59190080050223</v>
      </c>
      <c r="J112" s="27">
        <f t="shared" si="10"/>
        <v>508.63999999999987</v>
      </c>
    </row>
    <row r="113" spans="1:10" ht="67.5" customHeight="1">
      <c r="A113" s="12" t="s">
        <v>163</v>
      </c>
      <c r="B113" s="19" t="s">
        <v>164</v>
      </c>
      <c r="C113" s="18" t="s">
        <v>163</v>
      </c>
      <c r="D113" s="20"/>
      <c r="E113" s="49">
        <f>E114</f>
        <v>254.84</v>
      </c>
      <c r="F113" s="49">
        <v>20.2</v>
      </c>
      <c r="G113" s="49">
        <f>G114</f>
        <v>275.68</v>
      </c>
      <c r="H113" s="49"/>
      <c r="I113" s="20">
        <f>G113/E113*100</f>
        <v>108.1776801130121</v>
      </c>
      <c r="J113" s="27">
        <f t="shared" si="10"/>
        <v>20.840000000000003</v>
      </c>
    </row>
    <row r="114" spans="1:10" ht="61.5" customHeight="1">
      <c r="A114" s="12" t="s">
        <v>163</v>
      </c>
      <c r="B114" s="13" t="s">
        <v>165</v>
      </c>
      <c r="C114" s="12" t="s">
        <v>163</v>
      </c>
      <c r="D114" s="14"/>
      <c r="E114" s="57">
        <v>254.84</v>
      </c>
      <c r="F114" s="51">
        <v>20.2</v>
      </c>
      <c r="G114" s="57">
        <v>275.68</v>
      </c>
      <c r="H114" s="51"/>
      <c r="I114" s="14">
        <f>G114/E114*100</f>
        <v>108.1776801130121</v>
      </c>
      <c r="J114" s="27">
        <f t="shared" si="10"/>
        <v>20.840000000000003</v>
      </c>
    </row>
    <row r="115" spans="1:10" ht="43.5" customHeight="1">
      <c r="A115" s="12" t="s">
        <v>166</v>
      </c>
      <c r="B115" s="19" t="s">
        <v>167</v>
      </c>
      <c r="C115" s="18" t="s">
        <v>166</v>
      </c>
      <c r="D115" s="20"/>
      <c r="E115" s="49"/>
      <c r="F115" s="49">
        <v>22.9</v>
      </c>
      <c r="G115" s="49">
        <f>G116</f>
        <v>366.06</v>
      </c>
      <c r="H115" s="49"/>
      <c r="I115" s="20"/>
      <c r="J115" s="27">
        <f t="shared" si="10"/>
        <v>366.06</v>
      </c>
    </row>
    <row r="116" spans="1:10" ht="46.5" customHeight="1">
      <c r="A116" s="12" t="s">
        <v>166</v>
      </c>
      <c r="B116" s="13" t="s">
        <v>168</v>
      </c>
      <c r="C116" s="12" t="s">
        <v>166</v>
      </c>
      <c r="D116" s="14"/>
      <c r="E116" s="51"/>
      <c r="F116" s="51">
        <v>22.9</v>
      </c>
      <c r="G116" s="56">
        <v>366.06</v>
      </c>
      <c r="H116" s="51"/>
      <c r="I116" s="14"/>
      <c r="J116" s="27">
        <f t="shared" si="10"/>
        <v>366.06</v>
      </c>
    </row>
    <row r="117" spans="1:10" ht="45.75" customHeight="1">
      <c r="A117" s="12" t="s">
        <v>169</v>
      </c>
      <c r="B117" s="19" t="s">
        <v>170</v>
      </c>
      <c r="C117" s="18" t="s">
        <v>169</v>
      </c>
      <c r="D117" s="20"/>
      <c r="E117" s="49"/>
      <c r="F117" s="49">
        <v>15.3</v>
      </c>
      <c r="G117" s="49">
        <f>G118</f>
        <v>15.3</v>
      </c>
      <c r="H117" s="49"/>
      <c r="I117" s="20"/>
      <c r="J117" s="27">
        <f t="shared" si="10"/>
        <v>15.3</v>
      </c>
    </row>
    <row r="118" spans="1:10" ht="54.75" customHeight="1">
      <c r="A118" s="12" t="s">
        <v>169</v>
      </c>
      <c r="B118" s="13" t="s">
        <v>171</v>
      </c>
      <c r="C118" s="12" t="s">
        <v>169</v>
      </c>
      <c r="D118" s="14"/>
      <c r="E118" s="51"/>
      <c r="F118" s="51">
        <v>15.3</v>
      </c>
      <c r="G118" s="56">
        <v>15.3</v>
      </c>
      <c r="H118" s="51"/>
      <c r="I118" s="14"/>
      <c r="J118" s="27">
        <f t="shared" si="10"/>
        <v>15.3</v>
      </c>
    </row>
    <row r="119" spans="1:10" ht="60" customHeight="1">
      <c r="A119" s="12" t="s">
        <v>172</v>
      </c>
      <c r="B119" s="19" t="s">
        <v>173</v>
      </c>
      <c r="C119" s="18" t="s">
        <v>172</v>
      </c>
      <c r="D119" s="20"/>
      <c r="E119" s="49"/>
      <c r="F119" s="49">
        <v>2.8</v>
      </c>
      <c r="G119" s="49">
        <f>G120</f>
        <v>106.54</v>
      </c>
      <c r="H119" s="49"/>
      <c r="I119" s="20"/>
      <c r="J119" s="27">
        <f t="shared" si="10"/>
        <v>106.54</v>
      </c>
    </row>
    <row r="120" spans="1:10" ht="62.25" customHeight="1">
      <c r="A120" s="12" t="s">
        <v>172</v>
      </c>
      <c r="B120" s="13" t="s">
        <v>174</v>
      </c>
      <c r="C120" s="12" t="s">
        <v>172</v>
      </c>
      <c r="D120" s="14"/>
      <c r="E120" s="51"/>
      <c r="F120" s="51">
        <v>2.8</v>
      </c>
      <c r="G120" s="56">
        <v>106.54</v>
      </c>
      <c r="H120" s="51"/>
      <c r="I120" s="14"/>
      <c r="J120" s="27">
        <f t="shared" si="10"/>
        <v>106.54</v>
      </c>
    </row>
    <row r="121" spans="1:10" ht="45.75" customHeight="1">
      <c r="A121" s="12" t="s">
        <v>175</v>
      </c>
      <c r="B121" s="19" t="s">
        <v>176</v>
      </c>
      <c r="C121" s="18" t="s">
        <v>175</v>
      </c>
      <c r="D121" s="20"/>
      <c r="E121" s="49"/>
      <c r="F121" s="49">
        <v>-0.1</v>
      </c>
      <c r="G121" s="49">
        <f>G122</f>
        <v>-0.1</v>
      </c>
      <c r="H121" s="49"/>
      <c r="I121" s="20"/>
      <c r="J121" s="27">
        <f t="shared" si="10"/>
        <v>-0.1</v>
      </c>
    </row>
    <row r="122" spans="1:10" ht="45.75" customHeight="1">
      <c r="A122" s="12" t="s">
        <v>175</v>
      </c>
      <c r="B122" s="13" t="s">
        <v>177</v>
      </c>
      <c r="C122" s="12" t="s">
        <v>175</v>
      </c>
      <c r="D122" s="14"/>
      <c r="E122" s="51"/>
      <c r="F122" s="51">
        <v>-0.1</v>
      </c>
      <c r="G122" s="56">
        <v>-0.1</v>
      </c>
      <c r="H122" s="51"/>
      <c r="I122" s="14"/>
      <c r="J122" s="27">
        <f t="shared" si="10"/>
        <v>-0.1</v>
      </c>
    </row>
    <row r="123" spans="1:10">
      <c r="A123" s="12" t="s">
        <v>178</v>
      </c>
      <c r="B123" s="19" t="s">
        <v>179</v>
      </c>
      <c r="C123" s="18" t="s">
        <v>178</v>
      </c>
      <c r="D123" s="20">
        <v>197030</v>
      </c>
      <c r="E123" s="49">
        <f>E124+E133</f>
        <v>62262.06</v>
      </c>
      <c r="F123" s="49">
        <v>11.1</v>
      </c>
      <c r="G123" s="49">
        <f>G124+G133</f>
        <v>62273.180000000008</v>
      </c>
      <c r="H123" s="49">
        <v>31.6</v>
      </c>
      <c r="I123" s="20">
        <f>G123/E123*100</f>
        <v>100.01785999371047</v>
      </c>
      <c r="J123" s="27">
        <f t="shared" si="10"/>
        <v>11.120000000009895</v>
      </c>
    </row>
    <row r="124" spans="1:10" ht="18.75" customHeight="1">
      <c r="A124" s="12" t="s">
        <v>178</v>
      </c>
      <c r="B124" s="19" t="s">
        <v>180</v>
      </c>
      <c r="C124" s="18" t="s">
        <v>178</v>
      </c>
      <c r="D124" s="20">
        <v>197030</v>
      </c>
      <c r="E124" s="49">
        <f>E125</f>
        <v>62257.42</v>
      </c>
      <c r="F124" s="49">
        <v>11.1</v>
      </c>
      <c r="G124" s="49">
        <f>G125+G127+G129+G131</f>
        <v>62268.540000000008</v>
      </c>
      <c r="H124" s="49">
        <v>31.6</v>
      </c>
      <c r="I124" s="20">
        <f t="shared" ref="I124:I125" si="14">G124/E124*100</f>
        <v>100.01786132480275</v>
      </c>
      <c r="J124" s="27">
        <f t="shared" si="10"/>
        <v>11.120000000009895</v>
      </c>
    </row>
    <row r="125" spans="1:10" ht="49.5" customHeight="1">
      <c r="A125" s="12" t="s">
        <v>181</v>
      </c>
      <c r="B125" s="19" t="s">
        <v>182</v>
      </c>
      <c r="C125" s="18" t="s">
        <v>181</v>
      </c>
      <c r="D125" s="20">
        <v>197030</v>
      </c>
      <c r="E125" s="49">
        <f>E126</f>
        <v>62257.42</v>
      </c>
      <c r="F125" s="49">
        <v>9.1</v>
      </c>
      <c r="G125" s="49">
        <f>G126</f>
        <v>62197.440000000002</v>
      </c>
      <c r="H125" s="49">
        <v>31.6</v>
      </c>
      <c r="I125" s="20">
        <f t="shared" si="14"/>
        <v>99.903658069993924</v>
      </c>
      <c r="J125" s="27">
        <f t="shared" si="10"/>
        <v>-59.979999999995925</v>
      </c>
    </row>
    <row r="126" spans="1:10" ht="51.75" customHeight="1">
      <c r="A126" s="12" t="s">
        <v>181</v>
      </c>
      <c r="B126" s="13" t="s">
        <v>183</v>
      </c>
      <c r="C126" s="12" t="s">
        <v>181</v>
      </c>
      <c r="D126" s="14">
        <v>197030</v>
      </c>
      <c r="E126" s="57">
        <v>62257.42</v>
      </c>
      <c r="F126" s="51">
        <v>9.1</v>
      </c>
      <c r="G126" s="57">
        <v>62197.440000000002</v>
      </c>
      <c r="H126" s="51">
        <v>31.6</v>
      </c>
      <c r="I126" s="14">
        <f>G126/E126*100</f>
        <v>99.903658069993924</v>
      </c>
      <c r="J126" s="27">
        <f t="shared" si="10"/>
        <v>-59.979999999995925</v>
      </c>
    </row>
    <row r="127" spans="1:10" ht="26.25" customHeight="1">
      <c r="A127" s="12" t="s">
        <v>184</v>
      </c>
      <c r="B127" s="19" t="s">
        <v>185</v>
      </c>
      <c r="C127" s="18" t="s">
        <v>184</v>
      </c>
      <c r="D127" s="20"/>
      <c r="E127" s="49"/>
      <c r="F127" s="49"/>
      <c r="G127" s="49">
        <v>67.3</v>
      </c>
      <c r="H127" s="49"/>
      <c r="I127" s="20"/>
      <c r="J127" s="27">
        <f t="shared" si="10"/>
        <v>67.3</v>
      </c>
    </row>
    <row r="128" spans="1:10" ht="35.25" customHeight="1">
      <c r="A128" s="12" t="s">
        <v>184</v>
      </c>
      <c r="B128" s="13" t="s">
        <v>186</v>
      </c>
      <c r="C128" s="12" t="s">
        <v>184</v>
      </c>
      <c r="D128" s="14"/>
      <c r="E128" s="51"/>
      <c r="F128" s="51"/>
      <c r="G128" s="51">
        <v>67.3</v>
      </c>
      <c r="H128" s="51"/>
      <c r="I128" s="14"/>
      <c r="J128" s="27">
        <f t="shared" si="10"/>
        <v>67.3</v>
      </c>
    </row>
    <row r="129" spans="1:10" ht="52.5" customHeight="1">
      <c r="A129" s="12" t="s">
        <v>187</v>
      </c>
      <c r="B129" s="19" t="s">
        <v>188</v>
      </c>
      <c r="C129" s="18" t="s">
        <v>187</v>
      </c>
      <c r="D129" s="20"/>
      <c r="E129" s="49"/>
      <c r="F129" s="49">
        <v>2</v>
      </c>
      <c r="G129" s="49">
        <v>4</v>
      </c>
      <c r="H129" s="49"/>
      <c r="I129" s="20"/>
      <c r="J129" s="27">
        <f t="shared" si="10"/>
        <v>4</v>
      </c>
    </row>
    <row r="130" spans="1:10" ht="54.75" customHeight="1">
      <c r="A130" s="12" t="s">
        <v>187</v>
      </c>
      <c r="B130" s="13" t="s">
        <v>189</v>
      </c>
      <c r="C130" s="12" t="s">
        <v>187</v>
      </c>
      <c r="D130" s="14"/>
      <c r="E130" s="51"/>
      <c r="F130" s="51">
        <v>2</v>
      </c>
      <c r="G130" s="51">
        <v>4</v>
      </c>
      <c r="H130" s="51"/>
      <c r="I130" s="14"/>
      <c r="J130" s="27">
        <f t="shared" si="10"/>
        <v>4</v>
      </c>
    </row>
    <row r="131" spans="1:10" ht="24" customHeight="1">
      <c r="A131" s="12" t="s">
        <v>190</v>
      </c>
      <c r="B131" s="19" t="s">
        <v>191</v>
      </c>
      <c r="C131" s="18" t="s">
        <v>190</v>
      </c>
      <c r="D131" s="20"/>
      <c r="E131" s="49"/>
      <c r="F131" s="49"/>
      <c r="G131" s="49">
        <v>-0.2</v>
      </c>
      <c r="H131" s="49"/>
      <c r="I131" s="20"/>
      <c r="J131" s="27">
        <f t="shared" si="10"/>
        <v>-0.2</v>
      </c>
    </row>
    <row r="132" spans="1:10" ht="23.25" customHeight="1">
      <c r="A132" s="12" t="s">
        <v>190</v>
      </c>
      <c r="B132" s="13" t="s">
        <v>192</v>
      </c>
      <c r="C132" s="12" t="s">
        <v>190</v>
      </c>
      <c r="D132" s="14"/>
      <c r="E132" s="51"/>
      <c r="F132" s="51"/>
      <c r="G132" s="51">
        <v>-0.2</v>
      </c>
      <c r="H132" s="51"/>
      <c r="I132" s="14"/>
      <c r="J132" s="27">
        <f t="shared" si="10"/>
        <v>-0.2</v>
      </c>
    </row>
    <row r="133" spans="1:10" ht="36.75" customHeight="1">
      <c r="A133" s="12" t="s">
        <v>193</v>
      </c>
      <c r="B133" s="19" t="s">
        <v>194</v>
      </c>
      <c r="C133" s="18" t="s">
        <v>193</v>
      </c>
      <c r="D133" s="20"/>
      <c r="E133" s="49">
        <f>E134</f>
        <v>4.6399999999999997</v>
      </c>
      <c r="F133" s="49"/>
      <c r="G133" s="49">
        <f>G134+G136+G138</f>
        <v>4.6399999999999997</v>
      </c>
      <c r="H133" s="49"/>
      <c r="I133" s="20">
        <v>100</v>
      </c>
      <c r="J133" s="27">
        <f t="shared" si="10"/>
        <v>0</v>
      </c>
    </row>
    <row r="134" spans="1:10" ht="62.25" customHeight="1">
      <c r="A134" s="12" t="s">
        <v>195</v>
      </c>
      <c r="B134" s="19" t="s">
        <v>196</v>
      </c>
      <c r="C134" s="18" t="s">
        <v>195</v>
      </c>
      <c r="D134" s="20"/>
      <c r="E134" s="49">
        <f>E135</f>
        <v>4.6399999999999997</v>
      </c>
      <c r="F134" s="49"/>
      <c r="G134" s="49">
        <f>G135</f>
        <v>-7.0000000000000007E-2</v>
      </c>
      <c r="H134" s="49"/>
      <c r="I134" s="20"/>
      <c r="J134" s="27">
        <f t="shared" si="10"/>
        <v>-4.71</v>
      </c>
    </row>
    <row r="135" spans="1:10" ht="62.25" customHeight="1">
      <c r="A135" s="12" t="s">
        <v>195</v>
      </c>
      <c r="B135" s="13" t="s">
        <v>197</v>
      </c>
      <c r="C135" s="12" t="s">
        <v>195</v>
      </c>
      <c r="D135" s="14"/>
      <c r="E135" s="57">
        <v>4.6399999999999997</v>
      </c>
      <c r="F135" s="51"/>
      <c r="G135" s="57">
        <v>-7.0000000000000007E-2</v>
      </c>
      <c r="H135" s="51"/>
      <c r="I135" s="14"/>
      <c r="J135" s="27">
        <f t="shared" si="10"/>
        <v>-4.71</v>
      </c>
    </row>
    <row r="136" spans="1:10" ht="45" customHeight="1">
      <c r="A136" s="12" t="s">
        <v>198</v>
      </c>
      <c r="B136" s="19" t="s">
        <v>199</v>
      </c>
      <c r="C136" s="18" t="s">
        <v>198</v>
      </c>
      <c r="D136" s="20"/>
      <c r="E136" s="49"/>
      <c r="F136" s="49"/>
      <c r="G136" s="49">
        <f>G137</f>
        <v>5.03</v>
      </c>
      <c r="H136" s="49"/>
      <c r="I136" s="20"/>
      <c r="J136" s="27">
        <f t="shared" si="10"/>
        <v>5.03</v>
      </c>
    </row>
    <row r="137" spans="1:10" ht="48" customHeight="1">
      <c r="A137" s="12" t="s">
        <v>198</v>
      </c>
      <c r="B137" s="13" t="s">
        <v>200</v>
      </c>
      <c r="C137" s="12" t="s">
        <v>198</v>
      </c>
      <c r="D137" s="14"/>
      <c r="E137" s="51"/>
      <c r="F137" s="51"/>
      <c r="G137" s="56">
        <v>5.03</v>
      </c>
      <c r="H137" s="51"/>
      <c r="I137" s="14"/>
      <c r="J137" s="27">
        <f t="shared" si="10"/>
        <v>5.03</v>
      </c>
    </row>
    <row r="138" spans="1:10" ht="38.25" customHeight="1">
      <c r="A138" s="12" t="s">
        <v>201</v>
      </c>
      <c r="B138" s="19" t="s">
        <v>202</v>
      </c>
      <c r="C138" s="18" t="s">
        <v>201</v>
      </c>
      <c r="D138" s="20"/>
      <c r="E138" s="49"/>
      <c r="F138" s="49"/>
      <c r="G138" s="49">
        <f>G139</f>
        <v>-0.32</v>
      </c>
      <c r="H138" s="49"/>
      <c r="I138" s="20"/>
      <c r="J138" s="27">
        <f t="shared" si="10"/>
        <v>-0.32</v>
      </c>
    </row>
    <row r="139" spans="1:10" ht="44.25" customHeight="1">
      <c r="A139" s="12" t="s">
        <v>201</v>
      </c>
      <c r="B139" s="13" t="s">
        <v>203</v>
      </c>
      <c r="C139" s="12" t="s">
        <v>201</v>
      </c>
      <c r="D139" s="14"/>
      <c r="E139" s="51"/>
      <c r="F139" s="51"/>
      <c r="G139" s="56">
        <v>-0.32</v>
      </c>
      <c r="H139" s="51"/>
      <c r="I139" s="14"/>
      <c r="J139" s="27">
        <f t="shared" si="10"/>
        <v>-0.32</v>
      </c>
    </row>
    <row r="140" spans="1:10" ht="26.25" customHeight="1">
      <c r="A140" s="12" t="s">
        <v>204</v>
      </c>
      <c r="B140" s="19" t="s">
        <v>205</v>
      </c>
      <c r="C140" s="18" t="s">
        <v>204</v>
      </c>
      <c r="D140" s="20">
        <v>15000</v>
      </c>
      <c r="E140" s="49">
        <f>E141</f>
        <v>18000</v>
      </c>
      <c r="F140" s="49">
        <v>6037.6</v>
      </c>
      <c r="G140" s="49">
        <f>G141</f>
        <v>22689.97</v>
      </c>
      <c r="H140" s="49">
        <v>151.30000000000001</v>
      </c>
      <c r="I140" s="20">
        <f>G140/E140*100</f>
        <v>126.0553888888889</v>
      </c>
      <c r="J140" s="27">
        <f t="shared" si="10"/>
        <v>4689.9700000000012</v>
      </c>
    </row>
    <row r="141" spans="1:10" ht="38.25" customHeight="1">
      <c r="A141" s="4" t="s">
        <v>206</v>
      </c>
      <c r="B141" s="5" t="s">
        <v>207</v>
      </c>
      <c r="C141" s="4" t="s">
        <v>206</v>
      </c>
      <c r="D141" s="6">
        <v>15000</v>
      </c>
      <c r="E141" s="48">
        <f>E142</f>
        <v>18000</v>
      </c>
      <c r="F141" s="48">
        <v>6037.6</v>
      </c>
      <c r="G141" s="48">
        <f>G142+G144</f>
        <v>22689.97</v>
      </c>
      <c r="H141" s="48">
        <v>151.30000000000001</v>
      </c>
      <c r="I141" s="6">
        <v>126.1</v>
      </c>
      <c r="J141" s="27">
        <f t="shared" si="10"/>
        <v>4689.9700000000012</v>
      </c>
    </row>
    <row r="142" spans="1:10" ht="73.5" customHeight="1">
      <c r="A142" s="4" t="s">
        <v>208</v>
      </c>
      <c r="B142" s="19" t="s">
        <v>209</v>
      </c>
      <c r="C142" s="18" t="s">
        <v>208</v>
      </c>
      <c r="D142" s="20">
        <v>15000</v>
      </c>
      <c r="E142" s="49">
        <f>E143</f>
        <v>18000</v>
      </c>
      <c r="F142" s="49">
        <v>6037.6</v>
      </c>
      <c r="G142" s="49">
        <f>G143</f>
        <v>22691.49</v>
      </c>
      <c r="H142" s="49">
        <v>151.30000000000001</v>
      </c>
      <c r="I142" s="20">
        <v>126.1</v>
      </c>
      <c r="J142" s="27">
        <f t="shared" ref="J142:J205" si="15">G142-E142</f>
        <v>4691.4900000000016</v>
      </c>
    </row>
    <row r="143" spans="1:10" ht="62.25" customHeight="1">
      <c r="A143" s="8" t="s">
        <v>208</v>
      </c>
      <c r="B143" s="13" t="s">
        <v>210</v>
      </c>
      <c r="C143" s="12" t="s">
        <v>208</v>
      </c>
      <c r="D143" s="14">
        <v>15000</v>
      </c>
      <c r="E143" s="57">
        <v>18000</v>
      </c>
      <c r="F143" s="51">
        <v>6037.6</v>
      </c>
      <c r="G143" s="57">
        <v>22691.49</v>
      </c>
      <c r="H143" s="51">
        <v>151.30000000000001</v>
      </c>
      <c r="I143" s="14">
        <v>126.1</v>
      </c>
      <c r="J143" s="27">
        <f t="shared" si="15"/>
        <v>4691.4900000000016</v>
      </c>
    </row>
    <row r="144" spans="1:10" ht="53.25" customHeight="1">
      <c r="A144" s="4" t="s">
        <v>211</v>
      </c>
      <c r="B144" s="19" t="s">
        <v>212</v>
      </c>
      <c r="C144" s="18" t="s">
        <v>211</v>
      </c>
      <c r="D144" s="20"/>
      <c r="E144" s="49"/>
      <c r="F144" s="49"/>
      <c r="G144" s="49">
        <f>G145</f>
        <v>-1.52</v>
      </c>
      <c r="H144" s="49"/>
      <c r="I144" s="20"/>
      <c r="J144" s="27">
        <f t="shared" si="15"/>
        <v>-1.52</v>
      </c>
    </row>
    <row r="145" spans="1:11" ht="44.25" customHeight="1">
      <c r="A145" s="8" t="s">
        <v>211</v>
      </c>
      <c r="B145" s="9" t="s">
        <v>213</v>
      </c>
      <c r="C145" s="8" t="s">
        <v>211</v>
      </c>
      <c r="D145" s="10"/>
      <c r="E145" s="50"/>
      <c r="F145" s="50"/>
      <c r="G145" s="56">
        <v>-1.52</v>
      </c>
      <c r="H145" s="50"/>
      <c r="I145" s="10"/>
      <c r="J145" s="27">
        <f t="shared" si="15"/>
        <v>-1.52</v>
      </c>
    </row>
    <row r="146" spans="1:11">
      <c r="A146" s="4" t="s">
        <v>214</v>
      </c>
      <c r="B146" s="5" t="s">
        <v>215</v>
      </c>
      <c r="C146" s="4" t="s">
        <v>214</v>
      </c>
      <c r="D146" s="6">
        <v>1066000</v>
      </c>
      <c r="E146" s="48">
        <f>E147+E155+E172</f>
        <v>932490.39999999991</v>
      </c>
      <c r="F146" s="48">
        <f t="shared" ref="F146:G146" si="16">F147+F155+F172</f>
        <v>76693.399999999994</v>
      </c>
      <c r="G146" s="48">
        <f t="shared" si="16"/>
        <v>921474.49</v>
      </c>
      <c r="H146" s="48">
        <v>86.4</v>
      </c>
      <c r="I146" s="6">
        <f>G146/E146*100</f>
        <v>98.818657007085548</v>
      </c>
      <c r="J146" s="28">
        <f t="shared" si="15"/>
        <v>-11015.909999999916</v>
      </c>
    </row>
    <row r="147" spans="1:11">
      <c r="A147" s="12" t="s">
        <v>216</v>
      </c>
      <c r="B147" s="19" t="s">
        <v>217</v>
      </c>
      <c r="C147" s="18" t="s">
        <v>216</v>
      </c>
      <c r="D147" s="20">
        <v>112000</v>
      </c>
      <c r="E147" s="49">
        <f>E148</f>
        <v>110000</v>
      </c>
      <c r="F147" s="49">
        <v>25431.5</v>
      </c>
      <c r="G147" s="49">
        <f>G148</f>
        <v>123758.32</v>
      </c>
      <c r="H147" s="49">
        <v>110.5</v>
      </c>
      <c r="I147" s="6">
        <f t="shared" ref="I147:I149" si="17">G147/E147*100</f>
        <v>112.50756363636366</v>
      </c>
      <c r="J147" s="37">
        <f t="shared" si="15"/>
        <v>13758.320000000007</v>
      </c>
      <c r="K147" s="38"/>
    </row>
    <row r="148" spans="1:11" ht="51" customHeight="1">
      <c r="A148" s="12" t="s">
        <v>218</v>
      </c>
      <c r="B148" s="19" t="s">
        <v>219</v>
      </c>
      <c r="C148" s="18" t="s">
        <v>218</v>
      </c>
      <c r="D148" s="20">
        <v>112000</v>
      </c>
      <c r="E148" s="49">
        <f>E149</f>
        <v>110000</v>
      </c>
      <c r="F148" s="49">
        <v>25431.5</v>
      </c>
      <c r="G148" s="49">
        <f>G149+G151+G153</f>
        <v>123758.32</v>
      </c>
      <c r="H148" s="49">
        <v>110.5</v>
      </c>
      <c r="I148" s="6">
        <f t="shared" si="17"/>
        <v>112.50756363636366</v>
      </c>
      <c r="J148" s="27">
        <f t="shared" si="15"/>
        <v>13758.320000000007</v>
      </c>
    </row>
    <row r="149" spans="1:11" ht="78.75" customHeight="1">
      <c r="A149" s="12" t="s">
        <v>220</v>
      </c>
      <c r="B149" s="19" t="s">
        <v>221</v>
      </c>
      <c r="C149" s="18" t="s">
        <v>220</v>
      </c>
      <c r="D149" s="20">
        <v>112000</v>
      </c>
      <c r="E149" s="49">
        <f>E150</f>
        <v>110000</v>
      </c>
      <c r="F149" s="49">
        <f t="shared" ref="F149:G149" si="18">F150</f>
        <v>24805.5</v>
      </c>
      <c r="G149" s="49">
        <f t="shared" si="18"/>
        <v>120010.35</v>
      </c>
      <c r="H149" s="49">
        <v>107.2</v>
      </c>
      <c r="I149" s="6">
        <f t="shared" si="17"/>
        <v>109.10031818181818</v>
      </c>
      <c r="J149" s="27">
        <f t="shared" si="15"/>
        <v>10010.350000000006</v>
      </c>
    </row>
    <row r="150" spans="1:11" ht="75.75" customHeight="1">
      <c r="A150" s="12" t="s">
        <v>220</v>
      </c>
      <c r="B150" s="13" t="s">
        <v>222</v>
      </c>
      <c r="C150" s="12" t="s">
        <v>220</v>
      </c>
      <c r="D150" s="14">
        <v>112000</v>
      </c>
      <c r="E150" s="57">
        <v>110000</v>
      </c>
      <c r="F150" s="51">
        <v>24805.5</v>
      </c>
      <c r="G150" s="57">
        <v>120010.35</v>
      </c>
      <c r="H150" s="51">
        <v>107.2</v>
      </c>
      <c r="I150" s="14">
        <f>G150/E150*100</f>
        <v>109.10031818181818</v>
      </c>
      <c r="J150" s="27">
        <f t="shared" si="15"/>
        <v>10010.350000000006</v>
      </c>
    </row>
    <row r="151" spans="1:11" ht="57" customHeight="1">
      <c r="A151" s="12" t="s">
        <v>223</v>
      </c>
      <c r="B151" s="19" t="s">
        <v>224</v>
      </c>
      <c r="C151" s="18" t="s">
        <v>223</v>
      </c>
      <c r="D151" s="20"/>
      <c r="E151" s="49"/>
      <c r="F151" s="49">
        <v>628.29999999999995</v>
      </c>
      <c r="G151" s="49">
        <f>G152</f>
        <v>3834.4</v>
      </c>
      <c r="H151" s="49"/>
      <c r="I151" s="20"/>
      <c r="J151" s="27">
        <f t="shared" si="15"/>
        <v>3834.4</v>
      </c>
    </row>
    <row r="152" spans="1:11" ht="58.5" customHeight="1">
      <c r="A152" s="12" t="s">
        <v>223</v>
      </c>
      <c r="B152" s="13" t="s">
        <v>225</v>
      </c>
      <c r="C152" s="12" t="s">
        <v>223</v>
      </c>
      <c r="D152" s="14"/>
      <c r="E152" s="51"/>
      <c r="F152" s="51">
        <v>628.29999999999995</v>
      </c>
      <c r="G152" s="56">
        <v>3834.4</v>
      </c>
      <c r="H152" s="51"/>
      <c r="I152" s="14"/>
      <c r="J152" s="27">
        <f t="shared" si="15"/>
        <v>3834.4</v>
      </c>
    </row>
    <row r="153" spans="1:11" ht="54" customHeight="1">
      <c r="A153" s="12" t="s">
        <v>226</v>
      </c>
      <c r="B153" s="19" t="s">
        <v>227</v>
      </c>
      <c r="C153" s="18" t="s">
        <v>226</v>
      </c>
      <c r="D153" s="20"/>
      <c r="E153" s="49"/>
      <c r="F153" s="49">
        <v>-2.2000000000000002</v>
      </c>
      <c r="G153" s="49">
        <f>G154</f>
        <v>-86.43</v>
      </c>
      <c r="H153" s="49"/>
      <c r="I153" s="20"/>
      <c r="J153" s="27">
        <f t="shared" si="15"/>
        <v>-86.43</v>
      </c>
    </row>
    <row r="154" spans="1:11" ht="56.25" customHeight="1">
      <c r="A154" s="12" t="s">
        <v>226</v>
      </c>
      <c r="B154" s="13" t="s">
        <v>228</v>
      </c>
      <c r="C154" s="12" t="s">
        <v>226</v>
      </c>
      <c r="D154" s="14"/>
      <c r="E154" s="51"/>
      <c r="F154" s="51">
        <v>-2.2000000000000002</v>
      </c>
      <c r="G154" s="56">
        <v>-86.43</v>
      </c>
      <c r="H154" s="51"/>
      <c r="I154" s="14"/>
      <c r="J154" s="27">
        <f t="shared" si="15"/>
        <v>-86.43</v>
      </c>
    </row>
    <row r="155" spans="1:11">
      <c r="A155" s="12" t="s">
        <v>229</v>
      </c>
      <c r="B155" s="19" t="s">
        <v>230</v>
      </c>
      <c r="C155" s="18" t="s">
        <v>229</v>
      </c>
      <c r="D155" s="20">
        <v>560000</v>
      </c>
      <c r="E155" s="49">
        <f>E156+E165</f>
        <v>474000</v>
      </c>
      <c r="F155" s="49">
        <v>23841.1</v>
      </c>
      <c r="G155" s="49">
        <f>G156+G165</f>
        <v>457509.86</v>
      </c>
      <c r="H155" s="49">
        <v>81.7</v>
      </c>
      <c r="I155" s="20">
        <f>G155/E155*100</f>
        <v>96.521067510548519</v>
      </c>
      <c r="J155" s="27">
        <f t="shared" si="15"/>
        <v>-16490.140000000014</v>
      </c>
    </row>
    <row r="156" spans="1:11" ht="27.75" customHeight="1">
      <c r="A156" s="12" t="s">
        <v>231</v>
      </c>
      <c r="B156" s="19" t="s">
        <v>232</v>
      </c>
      <c r="C156" s="18" t="s">
        <v>231</v>
      </c>
      <c r="D156" s="20">
        <v>560000</v>
      </c>
      <c r="E156" s="49">
        <f>E157</f>
        <v>473990.75</v>
      </c>
      <c r="F156" s="49">
        <v>23841.1</v>
      </c>
      <c r="G156" s="49">
        <f>G157+G159+G161+G163</f>
        <v>457494.56</v>
      </c>
      <c r="H156" s="49">
        <v>81.7</v>
      </c>
      <c r="I156" s="20">
        <f t="shared" ref="I156:I157" si="19">G156/E156*100</f>
        <v>96.519723222446856</v>
      </c>
      <c r="J156" s="27">
        <f t="shared" si="15"/>
        <v>-16496.190000000002</v>
      </c>
    </row>
    <row r="157" spans="1:11" ht="59.25" customHeight="1">
      <c r="A157" s="12" t="s">
        <v>233</v>
      </c>
      <c r="B157" s="19" t="s">
        <v>234</v>
      </c>
      <c r="C157" s="18" t="s">
        <v>233</v>
      </c>
      <c r="D157" s="20">
        <v>560000</v>
      </c>
      <c r="E157" s="49">
        <f>E158</f>
        <v>473990.75</v>
      </c>
      <c r="F157" s="49">
        <f t="shared" ref="F157:G157" si="20">F158</f>
        <v>22079</v>
      </c>
      <c r="G157" s="49">
        <f t="shared" si="20"/>
        <v>455662.76</v>
      </c>
      <c r="H157" s="49">
        <v>81.400000000000006</v>
      </c>
      <c r="I157" s="20">
        <f t="shared" si="19"/>
        <v>96.133259984503923</v>
      </c>
      <c r="J157" s="27">
        <f t="shared" si="15"/>
        <v>-18327.989999999991</v>
      </c>
    </row>
    <row r="158" spans="1:11" ht="55.5" customHeight="1">
      <c r="A158" s="12" t="s">
        <v>233</v>
      </c>
      <c r="B158" s="13" t="s">
        <v>235</v>
      </c>
      <c r="C158" s="12" t="s">
        <v>233</v>
      </c>
      <c r="D158" s="14">
        <v>560000</v>
      </c>
      <c r="E158" s="57">
        <v>473990.75</v>
      </c>
      <c r="F158" s="51">
        <v>22079</v>
      </c>
      <c r="G158" s="57">
        <v>455662.76</v>
      </c>
      <c r="H158" s="51">
        <v>81.400000000000006</v>
      </c>
      <c r="I158" s="14">
        <f>G158/E158*100</f>
        <v>96.133259984503923</v>
      </c>
      <c r="J158" s="27">
        <f t="shared" si="15"/>
        <v>-18327.989999999991</v>
      </c>
      <c r="K158" s="39"/>
    </row>
    <row r="159" spans="1:11" ht="33" customHeight="1">
      <c r="A159" s="12" t="s">
        <v>236</v>
      </c>
      <c r="B159" s="19" t="s">
        <v>237</v>
      </c>
      <c r="C159" s="18" t="s">
        <v>236</v>
      </c>
      <c r="D159" s="20"/>
      <c r="E159" s="49"/>
      <c r="F159" s="49">
        <v>880.6</v>
      </c>
      <c r="G159" s="49">
        <f>G160</f>
        <v>1764.68</v>
      </c>
      <c r="H159" s="49"/>
      <c r="I159" s="20"/>
      <c r="J159" s="27">
        <f t="shared" si="15"/>
        <v>1764.68</v>
      </c>
    </row>
    <row r="160" spans="1:11" ht="40.5" customHeight="1">
      <c r="A160" s="12" t="s">
        <v>236</v>
      </c>
      <c r="B160" s="13" t="s">
        <v>238</v>
      </c>
      <c r="C160" s="12" t="s">
        <v>236</v>
      </c>
      <c r="D160" s="14"/>
      <c r="E160" s="51"/>
      <c r="F160" s="51">
        <v>880.6</v>
      </c>
      <c r="G160" s="56">
        <v>1764.68</v>
      </c>
      <c r="H160" s="51"/>
      <c r="I160" s="14"/>
      <c r="J160" s="27">
        <f t="shared" si="15"/>
        <v>1764.68</v>
      </c>
    </row>
    <row r="161" spans="1:11" ht="66" customHeight="1">
      <c r="A161" s="12" t="s">
        <v>239</v>
      </c>
      <c r="B161" s="19" t="s">
        <v>240</v>
      </c>
      <c r="C161" s="18" t="s">
        <v>239</v>
      </c>
      <c r="D161" s="20"/>
      <c r="E161" s="49"/>
      <c r="F161" s="49">
        <v>881.7</v>
      </c>
      <c r="G161" s="49">
        <f>G162</f>
        <v>71.069999999999993</v>
      </c>
      <c r="H161" s="49"/>
      <c r="I161" s="20"/>
      <c r="J161" s="27">
        <f t="shared" si="15"/>
        <v>71.069999999999993</v>
      </c>
    </row>
    <row r="162" spans="1:11" ht="60" customHeight="1">
      <c r="A162" s="12" t="s">
        <v>239</v>
      </c>
      <c r="B162" s="13" t="s">
        <v>241</v>
      </c>
      <c r="C162" s="12" t="s">
        <v>239</v>
      </c>
      <c r="D162" s="14"/>
      <c r="E162" s="51"/>
      <c r="F162" s="51">
        <v>881.7</v>
      </c>
      <c r="G162" s="56">
        <v>71.069999999999993</v>
      </c>
      <c r="H162" s="51"/>
      <c r="I162" s="14"/>
      <c r="J162" s="27">
        <f t="shared" si="15"/>
        <v>71.069999999999993</v>
      </c>
    </row>
    <row r="163" spans="1:11" ht="42.75" customHeight="1">
      <c r="A163" s="12" t="s">
        <v>242</v>
      </c>
      <c r="B163" s="19" t="s">
        <v>243</v>
      </c>
      <c r="C163" s="18" t="s">
        <v>242</v>
      </c>
      <c r="D163" s="20"/>
      <c r="E163" s="49"/>
      <c r="F163" s="49">
        <v>-0.2</v>
      </c>
      <c r="G163" s="49">
        <f>G164</f>
        <v>-3.95</v>
      </c>
      <c r="H163" s="49"/>
      <c r="I163" s="20"/>
      <c r="J163" s="37">
        <f t="shared" si="15"/>
        <v>-3.95</v>
      </c>
      <c r="K163" s="38"/>
    </row>
    <row r="164" spans="1:11" ht="35.25" customHeight="1">
      <c r="A164" s="12" t="s">
        <v>242</v>
      </c>
      <c r="B164" s="13" t="s">
        <v>244</v>
      </c>
      <c r="C164" s="12" t="s">
        <v>242</v>
      </c>
      <c r="D164" s="14"/>
      <c r="E164" s="51"/>
      <c r="F164" s="51">
        <v>-0.2</v>
      </c>
      <c r="G164" s="56">
        <v>-3.95</v>
      </c>
      <c r="H164" s="51"/>
      <c r="I164" s="14"/>
      <c r="J164" s="27">
        <f t="shared" si="15"/>
        <v>-3.95</v>
      </c>
    </row>
    <row r="165" spans="1:11" ht="30" customHeight="1">
      <c r="A165" s="12" t="s">
        <v>245</v>
      </c>
      <c r="B165" s="19" t="s">
        <v>246</v>
      </c>
      <c r="C165" s="18" t="s">
        <v>245</v>
      </c>
      <c r="D165" s="20"/>
      <c r="E165" s="49">
        <f>E166</f>
        <v>9.25</v>
      </c>
      <c r="F165" s="49"/>
      <c r="G165" s="49">
        <v>15.3</v>
      </c>
      <c r="H165" s="49"/>
      <c r="I165" s="20">
        <f>G165/E165*100</f>
        <v>165.40540540540542</v>
      </c>
      <c r="J165" s="27">
        <f t="shared" si="15"/>
        <v>6.0500000000000007</v>
      </c>
    </row>
    <row r="166" spans="1:11" ht="66" customHeight="1">
      <c r="A166" s="12" t="s">
        <v>247</v>
      </c>
      <c r="B166" s="19" t="s">
        <v>248</v>
      </c>
      <c r="C166" s="18" t="s">
        <v>247</v>
      </c>
      <c r="D166" s="20"/>
      <c r="E166" s="49">
        <f>E167</f>
        <v>9.25</v>
      </c>
      <c r="F166" s="49"/>
      <c r="G166" s="49">
        <v>9.1999999999999993</v>
      </c>
      <c r="H166" s="49"/>
      <c r="I166" s="20">
        <f>G166/E166*100</f>
        <v>99.459459459459453</v>
      </c>
      <c r="J166" s="27">
        <f t="shared" si="15"/>
        <v>-5.0000000000000711E-2</v>
      </c>
    </row>
    <row r="167" spans="1:11" ht="57.75" customHeight="1">
      <c r="A167" s="12" t="s">
        <v>247</v>
      </c>
      <c r="B167" s="13" t="s">
        <v>249</v>
      </c>
      <c r="C167" s="12" t="s">
        <v>247</v>
      </c>
      <c r="D167" s="14"/>
      <c r="E167" s="57">
        <v>9.25</v>
      </c>
      <c r="F167" s="51"/>
      <c r="G167" s="57">
        <v>9.25</v>
      </c>
      <c r="H167" s="51"/>
      <c r="I167" s="14">
        <f>G167/E167*100</f>
        <v>100</v>
      </c>
      <c r="J167" s="27">
        <f t="shared" si="15"/>
        <v>0</v>
      </c>
    </row>
    <row r="168" spans="1:11" ht="36" customHeight="1">
      <c r="A168" s="12" t="s">
        <v>250</v>
      </c>
      <c r="B168" s="19" t="s">
        <v>251</v>
      </c>
      <c r="C168" s="18" t="s">
        <v>250</v>
      </c>
      <c r="D168" s="20"/>
      <c r="E168" s="49"/>
      <c r="F168" s="49"/>
      <c r="G168" s="49">
        <f>G169</f>
        <v>5.76</v>
      </c>
      <c r="H168" s="49"/>
      <c r="I168" s="20"/>
      <c r="J168" s="27">
        <f t="shared" si="15"/>
        <v>5.76</v>
      </c>
    </row>
    <row r="169" spans="1:11" ht="39" customHeight="1">
      <c r="A169" s="12" t="s">
        <v>250</v>
      </c>
      <c r="B169" s="13" t="s">
        <v>252</v>
      </c>
      <c r="C169" s="12" t="s">
        <v>250</v>
      </c>
      <c r="D169" s="14"/>
      <c r="E169" s="51"/>
      <c r="F169" s="51"/>
      <c r="G169" s="56">
        <v>5.76</v>
      </c>
      <c r="H169" s="51"/>
      <c r="I169" s="14"/>
      <c r="J169" s="27">
        <f t="shared" si="15"/>
        <v>5.76</v>
      </c>
    </row>
    <row r="170" spans="1:11" ht="56.25" customHeight="1">
      <c r="A170" s="12" t="s">
        <v>253</v>
      </c>
      <c r="B170" s="19" t="s">
        <v>254</v>
      </c>
      <c r="C170" s="18" t="s">
        <v>253</v>
      </c>
      <c r="D170" s="20"/>
      <c r="E170" s="49"/>
      <c r="F170" s="49"/>
      <c r="G170" s="49">
        <f>G171</f>
        <v>0.25</v>
      </c>
      <c r="H170" s="49"/>
      <c r="I170" s="20"/>
      <c r="J170" s="27">
        <f t="shared" si="15"/>
        <v>0.25</v>
      </c>
    </row>
    <row r="171" spans="1:11" ht="66.75" customHeight="1">
      <c r="A171" s="12" t="s">
        <v>253</v>
      </c>
      <c r="B171" s="13" t="s">
        <v>255</v>
      </c>
      <c r="C171" s="12" t="s">
        <v>253</v>
      </c>
      <c r="D171" s="14"/>
      <c r="E171" s="51"/>
      <c r="F171" s="51"/>
      <c r="G171" s="56">
        <v>0.25</v>
      </c>
      <c r="H171" s="51"/>
      <c r="I171" s="14"/>
      <c r="J171" s="27">
        <f t="shared" si="15"/>
        <v>0.25</v>
      </c>
    </row>
    <row r="172" spans="1:11">
      <c r="A172" s="12" t="s">
        <v>256</v>
      </c>
      <c r="B172" s="19" t="s">
        <v>257</v>
      </c>
      <c r="C172" s="18" t="s">
        <v>256</v>
      </c>
      <c r="D172" s="20">
        <v>394000</v>
      </c>
      <c r="E172" s="49">
        <f>E173+E185</f>
        <v>348490.39999999997</v>
      </c>
      <c r="F172" s="49">
        <f t="shared" ref="F172:G172" si="21">F173+F185</f>
        <v>27420.799999999999</v>
      </c>
      <c r="G172" s="49">
        <f t="shared" si="21"/>
        <v>340206.31000000006</v>
      </c>
      <c r="H172" s="49">
        <v>86.3</v>
      </c>
      <c r="I172" s="20">
        <f>G172/E172*100</f>
        <v>97.622864216632678</v>
      </c>
      <c r="J172" s="27">
        <f t="shared" si="15"/>
        <v>-8284.0899999999092</v>
      </c>
    </row>
    <row r="173" spans="1:11">
      <c r="A173" s="4" t="s">
        <v>258</v>
      </c>
      <c r="B173" s="5" t="s">
        <v>259</v>
      </c>
      <c r="C173" s="4" t="s">
        <v>258</v>
      </c>
      <c r="D173" s="6">
        <v>338022.1</v>
      </c>
      <c r="E173" s="48">
        <f>E174</f>
        <v>298022.05</v>
      </c>
      <c r="F173" s="48">
        <v>17094.599999999999</v>
      </c>
      <c r="G173" s="48">
        <f>G174</f>
        <v>290238.68000000005</v>
      </c>
      <c r="H173" s="48">
        <v>85.9</v>
      </c>
      <c r="I173" s="20">
        <f t="shared" ref="I173:I175" si="22">G173/E173*100</f>
        <v>97.388324118970417</v>
      </c>
      <c r="J173" s="27">
        <f t="shared" si="15"/>
        <v>-7783.3699999999371</v>
      </c>
    </row>
    <row r="174" spans="1:11" ht="42" customHeight="1">
      <c r="A174" s="4" t="s">
        <v>260</v>
      </c>
      <c r="B174" s="5" t="s">
        <v>261</v>
      </c>
      <c r="C174" s="4" t="s">
        <v>260</v>
      </c>
      <c r="D174" s="6">
        <v>338022.1</v>
      </c>
      <c r="E174" s="48">
        <f>E175</f>
        <v>298022.05</v>
      </c>
      <c r="F174" s="48">
        <v>17094.599999999999</v>
      </c>
      <c r="G174" s="48">
        <f>G175+G177+G179+G181+G183</f>
        <v>290238.68000000005</v>
      </c>
      <c r="H174" s="48">
        <v>85.9</v>
      </c>
      <c r="I174" s="20">
        <f t="shared" si="22"/>
        <v>97.388324118970417</v>
      </c>
      <c r="J174" s="27">
        <f t="shared" si="15"/>
        <v>-7783.3699999999371</v>
      </c>
    </row>
    <row r="175" spans="1:11" ht="53.25" customHeight="1">
      <c r="A175" s="4" t="s">
        <v>262</v>
      </c>
      <c r="B175" s="5" t="s">
        <v>263</v>
      </c>
      <c r="C175" s="4" t="s">
        <v>262</v>
      </c>
      <c r="D175" s="6">
        <v>338022.1</v>
      </c>
      <c r="E175" s="48">
        <f>E176</f>
        <v>298022.05</v>
      </c>
      <c r="F175" s="48">
        <v>16916.099999999999</v>
      </c>
      <c r="G175" s="48">
        <f>G176</f>
        <v>287511.24</v>
      </c>
      <c r="H175" s="48">
        <v>85.1</v>
      </c>
      <c r="I175" s="20">
        <f t="shared" si="22"/>
        <v>96.473143514045361</v>
      </c>
      <c r="J175" s="27">
        <f t="shared" si="15"/>
        <v>-10510.809999999998</v>
      </c>
    </row>
    <row r="176" spans="1:11" ht="61.5" customHeight="1">
      <c r="A176" s="8" t="s">
        <v>262</v>
      </c>
      <c r="B176" s="9" t="s">
        <v>264</v>
      </c>
      <c r="C176" s="8" t="s">
        <v>262</v>
      </c>
      <c r="D176" s="10">
        <v>338022.1</v>
      </c>
      <c r="E176" s="57">
        <v>298022.05</v>
      </c>
      <c r="F176" s="50">
        <v>16916.099999999999</v>
      </c>
      <c r="G176" s="57">
        <v>287511.24</v>
      </c>
      <c r="H176" s="50">
        <v>85.1</v>
      </c>
      <c r="I176" s="10">
        <f>G176/E176*100</f>
        <v>96.473143514045361</v>
      </c>
      <c r="J176" s="27">
        <f t="shared" si="15"/>
        <v>-10510.809999999998</v>
      </c>
    </row>
    <row r="177" spans="1:10" ht="55.5" customHeight="1">
      <c r="A177" s="4" t="s">
        <v>265</v>
      </c>
      <c r="B177" s="5" t="s">
        <v>266</v>
      </c>
      <c r="C177" s="4" t="s">
        <v>265</v>
      </c>
      <c r="D177" s="6"/>
      <c r="E177" s="48"/>
      <c r="F177" s="48">
        <v>61.5</v>
      </c>
      <c r="G177" s="48">
        <f>G178</f>
        <v>2243.65</v>
      </c>
      <c r="H177" s="48"/>
      <c r="I177" s="6"/>
      <c r="J177" s="27">
        <f t="shared" si="15"/>
        <v>2243.65</v>
      </c>
    </row>
    <row r="178" spans="1:10" ht="45.75" customHeight="1">
      <c r="A178" s="8" t="s">
        <v>265</v>
      </c>
      <c r="B178" s="9" t="s">
        <v>267</v>
      </c>
      <c r="C178" s="8" t="s">
        <v>265</v>
      </c>
      <c r="D178" s="10"/>
      <c r="E178" s="50"/>
      <c r="F178" s="50">
        <v>61.5</v>
      </c>
      <c r="G178" s="56">
        <v>2243.65</v>
      </c>
      <c r="H178" s="50"/>
      <c r="I178" s="10"/>
      <c r="J178" s="27">
        <f t="shared" si="15"/>
        <v>2243.65</v>
      </c>
    </row>
    <row r="179" spans="1:10" ht="51" customHeight="1">
      <c r="A179" s="4" t="s">
        <v>268</v>
      </c>
      <c r="B179" s="5" t="s">
        <v>269</v>
      </c>
      <c r="C179" s="4" t="s">
        <v>268</v>
      </c>
      <c r="D179" s="6"/>
      <c r="E179" s="48"/>
      <c r="F179" s="48"/>
      <c r="G179" s="48">
        <f>G180</f>
        <v>8.4499999999999993</v>
      </c>
      <c r="H179" s="48"/>
      <c r="I179" s="6"/>
      <c r="J179" s="27">
        <f t="shared" si="15"/>
        <v>8.4499999999999993</v>
      </c>
    </row>
    <row r="180" spans="1:10" ht="51.75" customHeight="1">
      <c r="A180" s="8" t="s">
        <v>268</v>
      </c>
      <c r="B180" s="9" t="s">
        <v>270</v>
      </c>
      <c r="C180" s="8" t="s">
        <v>268</v>
      </c>
      <c r="D180" s="10"/>
      <c r="E180" s="50"/>
      <c r="F180" s="50"/>
      <c r="G180" s="56">
        <v>8.4499999999999993</v>
      </c>
      <c r="H180" s="50"/>
      <c r="I180" s="10"/>
      <c r="J180" s="27">
        <f t="shared" si="15"/>
        <v>8.4499999999999993</v>
      </c>
    </row>
    <row r="181" spans="1:10" ht="75" customHeight="1">
      <c r="A181" s="4" t="s">
        <v>271</v>
      </c>
      <c r="B181" s="5" t="s">
        <v>272</v>
      </c>
      <c r="C181" s="4" t="s">
        <v>271</v>
      </c>
      <c r="D181" s="6"/>
      <c r="E181" s="48"/>
      <c r="F181" s="48">
        <v>46.7</v>
      </c>
      <c r="G181" s="48">
        <f>G182</f>
        <v>460.5</v>
      </c>
      <c r="H181" s="48"/>
      <c r="I181" s="6"/>
      <c r="J181" s="27">
        <f t="shared" si="15"/>
        <v>460.5</v>
      </c>
    </row>
    <row r="182" spans="1:10" ht="60.75" customHeight="1">
      <c r="A182" s="8" t="s">
        <v>271</v>
      </c>
      <c r="B182" s="9" t="s">
        <v>273</v>
      </c>
      <c r="C182" s="8" t="s">
        <v>271</v>
      </c>
      <c r="D182" s="10"/>
      <c r="E182" s="50"/>
      <c r="F182" s="50">
        <v>46.7</v>
      </c>
      <c r="G182" s="56">
        <v>460.5</v>
      </c>
      <c r="H182" s="50"/>
      <c r="I182" s="10"/>
      <c r="J182" s="27">
        <f t="shared" si="15"/>
        <v>460.5</v>
      </c>
    </row>
    <row r="183" spans="1:10" ht="48" customHeight="1">
      <c r="A183" s="4" t="s">
        <v>274</v>
      </c>
      <c r="B183" s="5" t="s">
        <v>275</v>
      </c>
      <c r="C183" s="4" t="s">
        <v>274</v>
      </c>
      <c r="D183" s="6"/>
      <c r="E183" s="48"/>
      <c r="F183" s="48">
        <v>70.3</v>
      </c>
      <c r="G183" s="48">
        <f>G184</f>
        <v>14.84</v>
      </c>
      <c r="H183" s="48"/>
      <c r="I183" s="6"/>
      <c r="J183" s="27">
        <f t="shared" si="15"/>
        <v>14.84</v>
      </c>
    </row>
    <row r="184" spans="1:10" ht="41.25" customHeight="1">
      <c r="A184" s="8" t="s">
        <v>274</v>
      </c>
      <c r="B184" s="9" t="s">
        <v>276</v>
      </c>
      <c r="C184" s="8" t="s">
        <v>274</v>
      </c>
      <c r="D184" s="10"/>
      <c r="E184" s="50"/>
      <c r="F184" s="50">
        <v>70.3</v>
      </c>
      <c r="G184" s="56">
        <v>14.84</v>
      </c>
      <c r="H184" s="50"/>
      <c r="I184" s="10"/>
      <c r="J184" s="27">
        <f t="shared" si="15"/>
        <v>14.84</v>
      </c>
    </row>
    <row r="185" spans="1:10">
      <c r="A185" s="4" t="s">
        <v>277</v>
      </c>
      <c r="B185" s="5" t="s">
        <v>278</v>
      </c>
      <c r="C185" s="4" t="s">
        <v>277</v>
      </c>
      <c r="D185" s="6">
        <v>55977.9</v>
      </c>
      <c r="E185" s="48">
        <f>E186</f>
        <v>50468.35</v>
      </c>
      <c r="F185" s="48">
        <v>10326.200000000001</v>
      </c>
      <c r="G185" s="48">
        <f>G186</f>
        <v>49967.630000000005</v>
      </c>
      <c r="H185" s="48">
        <v>89.3</v>
      </c>
      <c r="I185" s="6">
        <f>G185/E185*100</f>
        <v>99.007853436856976</v>
      </c>
      <c r="J185" s="27">
        <f t="shared" si="15"/>
        <v>-500.71999999999389</v>
      </c>
    </row>
    <row r="186" spans="1:10" ht="45" customHeight="1">
      <c r="A186" s="4" t="s">
        <v>279</v>
      </c>
      <c r="B186" s="5" t="s">
        <v>280</v>
      </c>
      <c r="C186" s="4" t="s">
        <v>279</v>
      </c>
      <c r="D186" s="6">
        <v>55977.9</v>
      </c>
      <c r="E186" s="48">
        <f>E187</f>
        <v>50468.35</v>
      </c>
      <c r="F186" s="48">
        <v>10326.200000000001</v>
      </c>
      <c r="G186" s="48">
        <f>G187+G189+G191+G193</f>
        <v>49967.630000000005</v>
      </c>
      <c r="H186" s="48">
        <v>89.3</v>
      </c>
      <c r="I186" s="6">
        <f t="shared" ref="I186:I187" si="23">G186/E186*100</f>
        <v>99.007853436856976</v>
      </c>
      <c r="J186" s="27">
        <f t="shared" si="15"/>
        <v>-500.71999999999389</v>
      </c>
    </row>
    <row r="187" spans="1:10" ht="62.25" customHeight="1">
      <c r="A187" s="4" t="s">
        <v>281</v>
      </c>
      <c r="B187" s="5" t="s">
        <v>282</v>
      </c>
      <c r="C187" s="4" t="s">
        <v>281</v>
      </c>
      <c r="D187" s="6">
        <v>55977.9</v>
      </c>
      <c r="E187" s="48">
        <f>E188</f>
        <v>50468.35</v>
      </c>
      <c r="F187" s="48">
        <v>10122.299999999999</v>
      </c>
      <c r="G187" s="48">
        <f>G188</f>
        <v>48345.18</v>
      </c>
      <c r="H187" s="48">
        <v>86.4</v>
      </c>
      <c r="I187" s="6">
        <f t="shared" si="23"/>
        <v>95.793066347522753</v>
      </c>
      <c r="J187" s="27">
        <f t="shared" si="15"/>
        <v>-2123.1699999999983</v>
      </c>
    </row>
    <row r="188" spans="1:10" ht="58.5" customHeight="1">
      <c r="A188" s="8" t="s">
        <v>281</v>
      </c>
      <c r="B188" s="9" t="s">
        <v>283</v>
      </c>
      <c r="C188" s="8" t="s">
        <v>281</v>
      </c>
      <c r="D188" s="10">
        <v>55977.9</v>
      </c>
      <c r="E188" s="57">
        <v>50468.35</v>
      </c>
      <c r="F188" s="50">
        <v>10122.299999999999</v>
      </c>
      <c r="G188" s="57">
        <v>48345.18</v>
      </c>
      <c r="H188" s="50">
        <v>86.4</v>
      </c>
      <c r="I188" s="10">
        <f>G188/E188*100</f>
        <v>95.793066347522753</v>
      </c>
      <c r="J188" s="27">
        <f t="shared" si="15"/>
        <v>-2123.1699999999983</v>
      </c>
    </row>
    <row r="189" spans="1:10" ht="52.5" customHeight="1">
      <c r="A189" s="4" t="s">
        <v>284</v>
      </c>
      <c r="B189" s="5" t="s">
        <v>285</v>
      </c>
      <c r="C189" s="4" t="s">
        <v>284</v>
      </c>
      <c r="D189" s="6"/>
      <c r="E189" s="48"/>
      <c r="F189" s="48">
        <v>202.5</v>
      </c>
      <c r="G189" s="48">
        <f>G190</f>
        <v>1492.33</v>
      </c>
      <c r="H189" s="48"/>
      <c r="I189" s="6"/>
      <c r="J189" s="27">
        <f t="shared" si="15"/>
        <v>1492.33</v>
      </c>
    </row>
    <row r="190" spans="1:10" ht="47.25" customHeight="1">
      <c r="A190" s="8" t="s">
        <v>284</v>
      </c>
      <c r="B190" s="9" t="s">
        <v>286</v>
      </c>
      <c r="C190" s="8" t="s">
        <v>284</v>
      </c>
      <c r="D190" s="10"/>
      <c r="E190" s="50"/>
      <c r="F190" s="50">
        <v>202.5</v>
      </c>
      <c r="G190" s="56">
        <v>1492.33</v>
      </c>
      <c r="H190" s="50"/>
      <c r="I190" s="10"/>
      <c r="J190" s="27">
        <f t="shared" si="15"/>
        <v>1492.33</v>
      </c>
    </row>
    <row r="191" spans="1:10" ht="55.5" customHeight="1">
      <c r="A191" s="4" t="s">
        <v>287</v>
      </c>
      <c r="B191" s="5" t="s">
        <v>288</v>
      </c>
      <c r="C191" s="4" t="s">
        <v>287</v>
      </c>
      <c r="D191" s="6"/>
      <c r="E191" s="48"/>
      <c r="F191" s="48">
        <v>1.4</v>
      </c>
      <c r="G191" s="48">
        <f>G192</f>
        <v>117.71</v>
      </c>
      <c r="H191" s="48"/>
      <c r="I191" s="6"/>
      <c r="J191" s="27">
        <f t="shared" si="15"/>
        <v>117.71</v>
      </c>
    </row>
    <row r="192" spans="1:10" ht="59.25" customHeight="1">
      <c r="A192" s="8" t="s">
        <v>287</v>
      </c>
      <c r="B192" s="9" t="s">
        <v>289</v>
      </c>
      <c r="C192" s="8" t="s">
        <v>287</v>
      </c>
      <c r="D192" s="10"/>
      <c r="E192" s="50"/>
      <c r="F192" s="50">
        <v>1.4</v>
      </c>
      <c r="G192" s="56">
        <v>117.71</v>
      </c>
      <c r="H192" s="50"/>
      <c r="I192" s="10"/>
      <c r="J192" s="27">
        <f t="shared" si="15"/>
        <v>117.71</v>
      </c>
    </row>
    <row r="193" spans="1:10" ht="41.25" customHeight="1">
      <c r="A193" s="4" t="s">
        <v>290</v>
      </c>
      <c r="B193" s="5" t="s">
        <v>291</v>
      </c>
      <c r="C193" s="4" t="s">
        <v>290</v>
      </c>
      <c r="D193" s="6"/>
      <c r="E193" s="48"/>
      <c r="F193" s="48"/>
      <c r="G193" s="48">
        <f>G194</f>
        <v>12.41</v>
      </c>
      <c r="H193" s="48"/>
      <c r="I193" s="6"/>
      <c r="J193" s="27">
        <f t="shared" si="15"/>
        <v>12.41</v>
      </c>
    </row>
    <row r="194" spans="1:10" ht="36.75" customHeight="1">
      <c r="A194" s="8" t="s">
        <v>290</v>
      </c>
      <c r="B194" s="9" t="s">
        <v>292</v>
      </c>
      <c r="C194" s="8" t="s">
        <v>290</v>
      </c>
      <c r="D194" s="10"/>
      <c r="E194" s="50"/>
      <c r="F194" s="50"/>
      <c r="G194" s="56">
        <v>12.41</v>
      </c>
      <c r="H194" s="50"/>
      <c r="I194" s="10"/>
      <c r="J194" s="27">
        <f t="shared" si="15"/>
        <v>12.41</v>
      </c>
    </row>
    <row r="195" spans="1:10">
      <c r="A195" s="4" t="s">
        <v>293</v>
      </c>
      <c r="B195" s="5" t="s">
        <v>294</v>
      </c>
      <c r="C195" s="4" t="s">
        <v>293</v>
      </c>
      <c r="D195" s="6">
        <v>63000</v>
      </c>
      <c r="E195" s="48">
        <f>E196+E202</f>
        <v>63000</v>
      </c>
      <c r="F195" s="48">
        <v>6902</v>
      </c>
      <c r="G195" s="48">
        <f>G196+G202</f>
        <v>65893.61</v>
      </c>
      <c r="H195" s="48">
        <v>104.6</v>
      </c>
      <c r="I195" s="6">
        <f>G195/E195*100</f>
        <v>104.59303174603174</v>
      </c>
      <c r="J195" s="28">
        <f t="shared" si="15"/>
        <v>2893.6100000000006</v>
      </c>
    </row>
    <row r="196" spans="1:10" ht="36.75" customHeight="1">
      <c r="A196" s="12" t="s">
        <v>295</v>
      </c>
      <c r="B196" s="19" t="s">
        <v>296</v>
      </c>
      <c r="C196" s="18" t="s">
        <v>295</v>
      </c>
      <c r="D196" s="20">
        <v>59500</v>
      </c>
      <c r="E196" s="49">
        <f>E197</f>
        <v>58709</v>
      </c>
      <c r="F196" s="49">
        <v>6329.4</v>
      </c>
      <c r="G196" s="49">
        <f>G197</f>
        <v>61081.43</v>
      </c>
      <c r="H196" s="49">
        <v>102.7</v>
      </c>
      <c r="I196" s="6">
        <f t="shared" ref="I196:I198" si="24">G196/E196*100</f>
        <v>104.04099882471172</v>
      </c>
      <c r="J196" s="27">
        <f t="shared" si="15"/>
        <v>2372.4300000000003</v>
      </c>
    </row>
    <row r="197" spans="1:10" ht="48.75" customHeight="1">
      <c r="A197" s="4" t="s">
        <v>297</v>
      </c>
      <c r="B197" s="5" t="s">
        <v>298</v>
      </c>
      <c r="C197" s="4" t="s">
        <v>297</v>
      </c>
      <c r="D197" s="6">
        <v>59500</v>
      </c>
      <c r="E197" s="48">
        <f>E198</f>
        <v>58709</v>
      </c>
      <c r="F197" s="48">
        <v>6329.4</v>
      </c>
      <c r="G197" s="48">
        <f>G198+G200</f>
        <v>61081.43</v>
      </c>
      <c r="H197" s="48">
        <v>102.7</v>
      </c>
      <c r="I197" s="6">
        <f t="shared" si="24"/>
        <v>104.04099882471172</v>
      </c>
      <c r="J197" s="27">
        <f t="shared" si="15"/>
        <v>2372.4300000000003</v>
      </c>
    </row>
    <row r="198" spans="1:10" ht="81.75" customHeight="1">
      <c r="A198" s="7" t="s">
        <v>299</v>
      </c>
      <c r="B198" s="5" t="s">
        <v>300</v>
      </c>
      <c r="C198" s="7" t="s">
        <v>299</v>
      </c>
      <c r="D198" s="6">
        <v>59500</v>
      </c>
      <c r="E198" s="48">
        <f>E199</f>
        <v>58709</v>
      </c>
      <c r="F198" s="48">
        <v>6329.4</v>
      </c>
      <c r="G198" s="48">
        <f>G199</f>
        <v>61084.28</v>
      </c>
      <c r="H198" s="48">
        <v>102.7</v>
      </c>
      <c r="I198" s="6">
        <f t="shared" si="24"/>
        <v>104.045853276329</v>
      </c>
      <c r="J198" s="27">
        <f t="shared" si="15"/>
        <v>2375.2799999999988</v>
      </c>
    </row>
    <row r="199" spans="1:10" ht="71.25" customHeight="1">
      <c r="A199" s="11" t="s">
        <v>299</v>
      </c>
      <c r="B199" s="9" t="s">
        <v>301</v>
      </c>
      <c r="C199" s="11" t="s">
        <v>299</v>
      </c>
      <c r="D199" s="10">
        <v>59500</v>
      </c>
      <c r="E199" s="57">
        <v>58709</v>
      </c>
      <c r="F199" s="50">
        <v>6329.4</v>
      </c>
      <c r="G199" s="57">
        <v>61084.28</v>
      </c>
      <c r="H199" s="50">
        <v>102.7</v>
      </c>
      <c r="I199" s="10">
        <f>G199/E199*100</f>
        <v>104.045853276329</v>
      </c>
      <c r="J199" s="27">
        <f t="shared" si="15"/>
        <v>2375.2799999999988</v>
      </c>
    </row>
    <row r="200" spans="1:10" ht="60.75" customHeight="1">
      <c r="A200" s="4" t="s">
        <v>302</v>
      </c>
      <c r="B200" s="5" t="s">
        <v>303</v>
      </c>
      <c r="C200" s="4" t="s">
        <v>302</v>
      </c>
      <c r="D200" s="6"/>
      <c r="E200" s="48"/>
      <c r="F200" s="48"/>
      <c r="G200" s="48">
        <f>G201</f>
        <v>-2.85</v>
      </c>
      <c r="H200" s="48"/>
      <c r="I200" s="6"/>
      <c r="J200" s="27">
        <f t="shared" si="15"/>
        <v>-2.85</v>
      </c>
    </row>
    <row r="201" spans="1:10" ht="54" customHeight="1">
      <c r="A201" s="8" t="s">
        <v>302</v>
      </c>
      <c r="B201" s="9" t="s">
        <v>304</v>
      </c>
      <c r="C201" s="8" t="s">
        <v>302</v>
      </c>
      <c r="D201" s="10"/>
      <c r="E201" s="50"/>
      <c r="F201" s="50"/>
      <c r="G201" s="56">
        <v>-2.85</v>
      </c>
      <c r="H201" s="50"/>
      <c r="I201" s="10"/>
      <c r="J201" s="27">
        <f t="shared" si="15"/>
        <v>-2.85</v>
      </c>
    </row>
    <row r="202" spans="1:10" ht="34.5" customHeight="1">
      <c r="A202" s="4" t="s">
        <v>305</v>
      </c>
      <c r="B202" s="5" t="s">
        <v>306</v>
      </c>
      <c r="C202" s="4" t="s">
        <v>305</v>
      </c>
      <c r="D202" s="6">
        <v>3500</v>
      </c>
      <c r="E202" s="48">
        <f>E203+E206</f>
        <v>4291</v>
      </c>
      <c r="F202" s="48">
        <f t="shared" ref="F202:G202" si="25">F203+F206</f>
        <v>572.6</v>
      </c>
      <c r="G202" s="48">
        <f t="shared" si="25"/>
        <v>4812.18</v>
      </c>
      <c r="H202" s="48">
        <v>137.5</v>
      </c>
      <c r="I202" s="6">
        <f>G202/E202*100</f>
        <v>112.14588673968773</v>
      </c>
      <c r="J202" s="27">
        <f t="shared" si="15"/>
        <v>521.18000000000029</v>
      </c>
    </row>
    <row r="203" spans="1:10" ht="21.75" customHeight="1">
      <c r="A203" s="8" t="s">
        <v>307</v>
      </c>
      <c r="B203" s="19" t="s">
        <v>308</v>
      </c>
      <c r="C203" s="18" t="s">
        <v>307</v>
      </c>
      <c r="D203" s="20">
        <v>3000</v>
      </c>
      <c r="E203" s="49">
        <f>E204</f>
        <v>3791</v>
      </c>
      <c r="F203" s="49">
        <v>555</v>
      </c>
      <c r="G203" s="49">
        <f>G204</f>
        <v>4365.5</v>
      </c>
      <c r="H203" s="49">
        <v>145.5</v>
      </c>
      <c r="I203" s="6">
        <f t="shared" ref="I203:I204" si="26">G203/E203*100</f>
        <v>115.15431284621471</v>
      </c>
      <c r="J203" s="27">
        <f t="shared" si="15"/>
        <v>574.5</v>
      </c>
    </row>
    <row r="204" spans="1:10" ht="33" customHeight="1">
      <c r="A204" s="4" t="s">
        <v>309</v>
      </c>
      <c r="B204" s="5" t="s">
        <v>310</v>
      </c>
      <c r="C204" s="4" t="s">
        <v>309</v>
      </c>
      <c r="D204" s="6">
        <v>3000</v>
      </c>
      <c r="E204" s="48">
        <v>3791</v>
      </c>
      <c r="F204" s="48">
        <v>555</v>
      </c>
      <c r="G204" s="48">
        <v>4365.5</v>
      </c>
      <c r="H204" s="48">
        <v>145.5</v>
      </c>
      <c r="I204" s="6">
        <f t="shared" si="26"/>
        <v>115.15431284621471</v>
      </c>
      <c r="J204" s="27">
        <f t="shared" si="15"/>
        <v>574.5</v>
      </c>
    </row>
    <row r="205" spans="1:10" ht="33" customHeight="1">
      <c r="A205" s="8" t="s">
        <v>309</v>
      </c>
      <c r="B205" s="9" t="s">
        <v>311</v>
      </c>
      <c r="C205" s="8" t="s">
        <v>309</v>
      </c>
      <c r="D205" s="10">
        <v>3000</v>
      </c>
      <c r="E205" s="57">
        <v>3791</v>
      </c>
      <c r="F205" s="50">
        <v>555</v>
      </c>
      <c r="G205" s="57">
        <v>4365.5</v>
      </c>
      <c r="H205" s="50">
        <v>145.5</v>
      </c>
      <c r="I205" s="10">
        <f>G205/E205*100</f>
        <v>115.15431284621471</v>
      </c>
      <c r="J205" s="27">
        <f t="shared" si="15"/>
        <v>574.5</v>
      </c>
    </row>
    <row r="206" spans="1:10" ht="36.75" customHeight="1">
      <c r="A206" s="12" t="s">
        <v>822</v>
      </c>
      <c r="B206" s="19" t="s">
        <v>312</v>
      </c>
      <c r="C206" s="18" t="s">
        <v>822</v>
      </c>
      <c r="D206" s="20">
        <v>500</v>
      </c>
      <c r="E206" s="49">
        <f>E207</f>
        <v>500</v>
      </c>
      <c r="F206" s="49">
        <v>17.600000000000001</v>
      </c>
      <c r="G206" s="49">
        <f>G207</f>
        <v>446.68</v>
      </c>
      <c r="H206" s="49">
        <v>89.3</v>
      </c>
      <c r="I206" s="20">
        <f>G206/E206*100</f>
        <v>89.335999999999999</v>
      </c>
      <c r="J206" s="27">
        <f t="shared" ref="J206:J269" si="27">G206-E206</f>
        <v>-53.319999999999993</v>
      </c>
    </row>
    <row r="207" spans="1:10" ht="78.75" customHeight="1">
      <c r="A207" s="7" t="s">
        <v>313</v>
      </c>
      <c r="B207" s="5" t="s">
        <v>314</v>
      </c>
      <c r="C207" s="7" t="s">
        <v>313</v>
      </c>
      <c r="D207" s="6">
        <v>500</v>
      </c>
      <c r="E207" s="48">
        <f>E208</f>
        <v>500</v>
      </c>
      <c r="F207" s="48">
        <v>17.600000000000001</v>
      </c>
      <c r="G207" s="48">
        <f>G208</f>
        <v>446.68</v>
      </c>
      <c r="H207" s="48">
        <v>89.3</v>
      </c>
      <c r="I207" s="20">
        <f t="shared" ref="I207:I208" si="28">G207/E207*100</f>
        <v>89.335999999999999</v>
      </c>
      <c r="J207" s="27">
        <f t="shared" si="27"/>
        <v>-53.319999999999993</v>
      </c>
    </row>
    <row r="208" spans="1:10" ht="93" customHeight="1">
      <c r="A208" s="7" t="s">
        <v>315</v>
      </c>
      <c r="B208" s="5" t="s">
        <v>316</v>
      </c>
      <c r="C208" s="7" t="s">
        <v>315</v>
      </c>
      <c r="D208" s="6">
        <v>500</v>
      </c>
      <c r="E208" s="48">
        <f>E209</f>
        <v>500</v>
      </c>
      <c r="F208" s="48">
        <v>17.600000000000001</v>
      </c>
      <c r="G208" s="48">
        <f>G209</f>
        <v>446.68</v>
      </c>
      <c r="H208" s="48">
        <v>89.3</v>
      </c>
      <c r="I208" s="20">
        <f t="shared" si="28"/>
        <v>89.335999999999999</v>
      </c>
      <c r="J208" s="27">
        <f t="shared" si="27"/>
        <v>-53.319999999999993</v>
      </c>
    </row>
    <row r="209" spans="1:10" ht="81.75" customHeight="1">
      <c r="A209" s="11" t="s">
        <v>315</v>
      </c>
      <c r="B209" s="9" t="s">
        <v>317</v>
      </c>
      <c r="C209" s="11" t="s">
        <v>315</v>
      </c>
      <c r="D209" s="10">
        <v>500</v>
      </c>
      <c r="E209" s="57">
        <v>500</v>
      </c>
      <c r="F209" s="50">
        <v>17.600000000000001</v>
      </c>
      <c r="G209" s="57">
        <v>446.68</v>
      </c>
      <c r="H209" s="50">
        <v>89.3</v>
      </c>
      <c r="I209" s="10">
        <f>G209/E209*100</f>
        <v>89.335999999999999</v>
      </c>
      <c r="J209" s="27">
        <f t="shared" si="27"/>
        <v>-53.319999999999993</v>
      </c>
    </row>
    <row r="210" spans="1:10" ht="27" customHeight="1">
      <c r="A210" s="4" t="s">
        <v>842</v>
      </c>
      <c r="B210" s="5" t="s">
        <v>318</v>
      </c>
      <c r="C210" s="4" t="s">
        <v>842</v>
      </c>
      <c r="D210" s="6"/>
      <c r="E210" s="48">
        <f>E211+E220</f>
        <v>104.73</v>
      </c>
      <c r="F210" s="48">
        <v>9</v>
      </c>
      <c r="G210" s="48">
        <f>G211+G220</f>
        <v>113.70000000000002</v>
      </c>
      <c r="H210" s="48"/>
      <c r="I210" s="6">
        <f>G210/E210*100</f>
        <v>108.56488112288744</v>
      </c>
      <c r="J210" s="28">
        <f t="shared" si="27"/>
        <v>8.9700000000000131</v>
      </c>
    </row>
    <row r="211" spans="1:10">
      <c r="A211" s="4" t="s">
        <v>319</v>
      </c>
      <c r="B211" s="5" t="s">
        <v>320</v>
      </c>
      <c r="C211" s="4" t="s">
        <v>319</v>
      </c>
      <c r="D211" s="6"/>
      <c r="E211" s="48">
        <f>E212</f>
        <v>27.42</v>
      </c>
      <c r="F211" s="48">
        <v>4.7</v>
      </c>
      <c r="G211" s="48">
        <f>G212</f>
        <v>32.15</v>
      </c>
      <c r="H211" s="48"/>
      <c r="I211" s="6">
        <f t="shared" ref="I211:I214" si="29">G211/E211*100</f>
        <v>117.25018234865061</v>
      </c>
      <c r="J211" s="27">
        <f t="shared" si="27"/>
        <v>4.7299999999999969</v>
      </c>
    </row>
    <row r="212" spans="1:10" ht="30" customHeight="1">
      <c r="A212" s="4" t="s">
        <v>321</v>
      </c>
      <c r="B212" s="5" t="s">
        <v>322</v>
      </c>
      <c r="C212" s="4" t="s">
        <v>321</v>
      </c>
      <c r="D212" s="6"/>
      <c r="E212" s="48">
        <f>E213</f>
        <v>27.42</v>
      </c>
      <c r="F212" s="48">
        <v>4.7</v>
      </c>
      <c r="G212" s="48">
        <f>G213</f>
        <v>32.15</v>
      </c>
      <c r="H212" s="48"/>
      <c r="I212" s="6">
        <f t="shared" si="29"/>
        <v>117.25018234865061</v>
      </c>
      <c r="J212" s="27">
        <f t="shared" si="27"/>
        <v>4.7299999999999969</v>
      </c>
    </row>
    <row r="213" spans="1:10" ht="43.5" customHeight="1">
      <c r="A213" s="4" t="s">
        <v>323</v>
      </c>
      <c r="B213" s="5" t="s">
        <v>324</v>
      </c>
      <c r="C213" s="4" t="s">
        <v>323</v>
      </c>
      <c r="D213" s="6"/>
      <c r="E213" s="48">
        <f>E214+E216+E218</f>
        <v>27.42</v>
      </c>
      <c r="F213" s="48">
        <v>4.7</v>
      </c>
      <c r="G213" s="48">
        <f>G214+G216+G218</f>
        <v>32.15</v>
      </c>
      <c r="H213" s="48"/>
      <c r="I213" s="6">
        <f t="shared" si="29"/>
        <v>117.25018234865061</v>
      </c>
      <c r="J213" s="27">
        <f t="shared" si="27"/>
        <v>4.7299999999999969</v>
      </c>
    </row>
    <row r="214" spans="1:10" ht="65.25" customHeight="1">
      <c r="A214" s="4" t="s">
        <v>325</v>
      </c>
      <c r="B214" s="5" t="s">
        <v>326</v>
      </c>
      <c r="C214" s="4" t="s">
        <v>325</v>
      </c>
      <c r="D214" s="6"/>
      <c r="E214" s="48">
        <f>E215</f>
        <v>1.05</v>
      </c>
      <c r="F214" s="48"/>
      <c r="G214" s="48">
        <f>G215</f>
        <v>1.05</v>
      </c>
      <c r="H214" s="48"/>
      <c r="I214" s="6">
        <f t="shared" si="29"/>
        <v>100</v>
      </c>
      <c r="J214" s="27">
        <f t="shared" si="27"/>
        <v>0</v>
      </c>
    </row>
    <row r="215" spans="1:10" ht="70.5" customHeight="1">
      <c r="A215" s="8" t="s">
        <v>325</v>
      </c>
      <c r="B215" s="9" t="s">
        <v>327</v>
      </c>
      <c r="C215" s="8" t="s">
        <v>325</v>
      </c>
      <c r="D215" s="10"/>
      <c r="E215" s="58">
        <v>1.05</v>
      </c>
      <c r="F215" s="50"/>
      <c r="G215" s="58">
        <v>1.05</v>
      </c>
      <c r="H215" s="50"/>
      <c r="I215" s="10">
        <f>G215/E215*100</f>
        <v>100</v>
      </c>
      <c r="J215" s="27">
        <f t="shared" si="27"/>
        <v>0</v>
      </c>
    </row>
    <row r="216" spans="1:10" ht="47.25" customHeight="1">
      <c r="A216" s="4" t="s">
        <v>328</v>
      </c>
      <c r="B216" s="5" t="s">
        <v>329</v>
      </c>
      <c r="C216" s="4" t="s">
        <v>328</v>
      </c>
      <c r="D216" s="6"/>
      <c r="E216" s="48">
        <f>E217</f>
        <v>0.43</v>
      </c>
      <c r="F216" s="48">
        <v>4.7</v>
      </c>
      <c r="G216" s="48">
        <f>G217</f>
        <v>5.16</v>
      </c>
      <c r="H216" s="48"/>
      <c r="I216" s="6">
        <f>G216/E216*100</f>
        <v>1200</v>
      </c>
      <c r="J216" s="27">
        <f t="shared" si="27"/>
        <v>4.7300000000000004</v>
      </c>
    </row>
    <row r="217" spans="1:10" ht="53.25" customHeight="1">
      <c r="A217" s="8" t="s">
        <v>328</v>
      </c>
      <c r="B217" s="9" t="s">
        <v>330</v>
      </c>
      <c r="C217" s="8" t="s">
        <v>328</v>
      </c>
      <c r="D217" s="10"/>
      <c r="E217" s="58">
        <v>0.43</v>
      </c>
      <c r="F217" s="50">
        <v>4.7</v>
      </c>
      <c r="G217" s="58">
        <v>5.16</v>
      </c>
      <c r="H217" s="50"/>
      <c r="I217" s="10">
        <f>G217/E217*100</f>
        <v>1200</v>
      </c>
      <c r="J217" s="27">
        <f t="shared" si="27"/>
        <v>4.7300000000000004</v>
      </c>
    </row>
    <row r="218" spans="1:10" ht="75" customHeight="1">
      <c r="A218" s="4" t="s">
        <v>331</v>
      </c>
      <c r="B218" s="5" t="s">
        <v>332</v>
      </c>
      <c r="C218" s="4" t="s">
        <v>331</v>
      </c>
      <c r="D218" s="6"/>
      <c r="E218" s="48">
        <f>E219</f>
        <v>25.94</v>
      </c>
      <c r="F218" s="48"/>
      <c r="G218" s="48">
        <f>G219</f>
        <v>25.94</v>
      </c>
      <c r="H218" s="48"/>
      <c r="I218" s="6">
        <v>100</v>
      </c>
      <c r="J218" s="27">
        <f t="shared" si="27"/>
        <v>0</v>
      </c>
    </row>
    <row r="219" spans="1:10" ht="58.5" customHeight="1">
      <c r="A219" s="8" t="s">
        <v>331</v>
      </c>
      <c r="B219" s="9" t="s">
        <v>333</v>
      </c>
      <c r="C219" s="8" t="s">
        <v>331</v>
      </c>
      <c r="D219" s="10"/>
      <c r="E219" s="58">
        <v>25.94</v>
      </c>
      <c r="F219" s="50"/>
      <c r="G219" s="58">
        <v>25.94</v>
      </c>
      <c r="H219" s="50"/>
      <c r="I219" s="10">
        <v>100</v>
      </c>
      <c r="J219" s="27">
        <f t="shared" si="27"/>
        <v>0</v>
      </c>
    </row>
    <row r="220" spans="1:10" ht="29.25" customHeight="1">
      <c r="A220" s="4" t="s">
        <v>334</v>
      </c>
      <c r="B220" s="5" t="s">
        <v>335</v>
      </c>
      <c r="C220" s="4" t="s">
        <v>334</v>
      </c>
      <c r="D220" s="6"/>
      <c r="E220" s="48">
        <f>E221+E227+E231</f>
        <v>77.31</v>
      </c>
      <c r="F220" s="48">
        <f t="shared" ref="F220:G220" si="30">F221+F227+F231</f>
        <v>4.1999999999999993</v>
      </c>
      <c r="G220" s="48">
        <f t="shared" si="30"/>
        <v>81.550000000000011</v>
      </c>
      <c r="H220" s="48"/>
      <c r="I220" s="6">
        <f>G220/E220*100</f>
        <v>105.48441340059502</v>
      </c>
      <c r="J220" s="27">
        <f t="shared" si="27"/>
        <v>4.2400000000000091</v>
      </c>
    </row>
    <row r="221" spans="1:10">
      <c r="A221" s="4" t="s">
        <v>336</v>
      </c>
      <c r="B221" s="5" t="s">
        <v>337</v>
      </c>
      <c r="C221" s="4" t="s">
        <v>336</v>
      </c>
      <c r="D221" s="6"/>
      <c r="E221" s="48">
        <f>E222+E225</f>
        <v>3.67</v>
      </c>
      <c r="F221" s="48">
        <v>0.3</v>
      </c>
      <c r="G221" s="48">
        <f>G222+G225</f>
        <v>4.01</v>
      </c>
      <c r="H221" s="48"/>
      <c r="I221" s="6">
        <f t="shared" ref="I221:I223" si="31">G221/E221*100</f>
        <v>109.26430517711172</v>
      </c>
      <c r="J221" s="27">
        <f t="shared" si="27"/>
        <v>0.33999999999999986</v>
      </c>
    </row>
    <row r="222" spans="1:10" ht="27" customHeight="1">
      <c r="A222" s="4" t="s">
        <v>338</v>
      </c>
      <c r="B222" s="5" t="s">
        <v>339</v>
      </c>
      <c r="C222" s="4" t="s">
        <v>338</v>
      </c>
      <c r="D222" s="6"/>
      <c r="E222" s="48">
        <f>E223</f>
        <v>1.03</v>
      </c>
      <c r="F222" s="48">
        <v>0.3</v>
      </c>
      <c r="G222" s="48">
        <f>G223</f>
        <v>1.35</v>
      </c>
      <c r="H222" s="48"/>
      <c r="I222" s="6">
        <f t="shared" si="31"/>
        <v>131.06796116504856</v>
      </c>
      <c r="J222" s="27">
        <f t="shared" si="27"/>
        <v>0.32000000000000006</v>
      </c>
    </row>
    <row r="223" spans="1:10" ht="46.5" customHeight="1">
      <c r="A223" s="4" t="s">
        <v>340</v>
      </c>
      <c r="B223" s="5" t="s">
        <v>341</v>
      </c>
      <c r="C223" s="4" t="s">
        <v>340</v>
      </c>
      <c r="D223" s="6"/>
      <c r="E223" s="48">
        <f>E224</f>
        <v>1.03</v>
      </c>
      <c r="F223" s="48">
        <v>0.3</v>
      </c>
      <c r="G223" s="48">
        <f>G224</f>
        <v>1.35</v>
      </c>
      <c r="H223" s="48"/>
      <c r="I223" s="6">
        <f t="shared" si="31"/>
        <v>131.06796116504856</v>
      </c>
      <c r="J223" s="27">
        <f t="shared" si="27"/>
        <v>0.32000000000000006</v>
      </c>
    </row>
    <row r="224" spans="1:10" ht="49.5" customHeight="1">
      <c r="A224" s="8" t="s">
        <v>340</v>
      </c>
      <c r="B224" s="9" t="s">
        <v>342</v>
      </c>
      <c r="C224" s="8" t="s">
        <v>340</v>
      </c>
      <c r="D224" s="10"/>
      <c r="E224" s="58">
        <v>1.03</v>
      </c>
      <c r="F224" s="50">
        <v>0.3</v>
      </c>
      <c r="G224" s="58">
        <v>1.35</v>
      </c>
      <c r="H224" s="50"/>
      <c r="I224" s="10">
        <f>G224/E224*100</f>
        <v>131.06796116504856</v>
      </c>
      <c r="J224" s="27">
        <f t="shared" si="27"/>
        <v>0.32000000000000006</v>
      </c>
    </row>
    <row r="225" spans="1:10" ht="38.25" customHeight="1">
      <c r="A225" s="4" t="s">
        <v>343</v>
      </c>
      <c r="B225" s="5" t="s">
        <v>344</v>
      </c>
      <c r="C225" s="4" t="s">
        <v>343</v>
      </c>
      <c r="D225" s="6"/>
      <c r="E225" s="48">
        <f>E226</f>
        <v>2.64</v>
      </c>
      <c r="F225" s="48"/>
      <c r="G225" s="48">
        <f>G226</f>
        <v>2.66</v>
      </c>
      <c r="H225" s="48"/>
      <c r="I225" s="6">
        <v>101</v>
      </c>
      <c r="J225" s="27">
        <f t="shared" si="27"/>
        <v>2.0000000000000018E-2</v>
      </c>
    </row>
    <row r="226" spans="1:10" ht="39" customHeight="1">
      <c r="A226" s="8" t="s">
        <v>343</v>
      </c>
      <c r="B226" s="9" t="s">
        <v>345</v>
      </c>
      <c r="C226" s="8" t="s">
        <v>343</v>
      </c>
      <c r="D226" s="10"/>
      <c r="E226" s="58">
        <v>2.64</v>
      </c>
      <c r="F226" s="50"/>
      <c r="G226" s="58">
        <v>2.66</v>
      </c>
      <c r="H226" s="50"/>
      <c r="I226" s="10">
        <v>101</v>
      </c>
      <c r="J226" s="27">
        <f t="shared" si="27"/>
        <v>2.0000000000000018E-2</v>
      </c>
    </row>
    <row r="227" spans="1:10" ht="48" customHeight="1">
      <c r="A227" s="4" t="s">
        <v>346</v>
      </c>
      <c r="B227" s="5" t="s">
        <v>347</v>
      </c>
      <c r="C227" s="4" t="s">
        <v>346</v>
      </c>
      <c r="D227" s="6"/>
      <c r="E227" s="48">
        <f>E228</f>
        <v>4.9000000000000004</v>
      </c>
      <c r="F227" s="48">
        <v>3.3</v>
      </c>
      <c r="G227" s="48">
        <f>G228</f>
        <v>8.2200000000000006</v>
      </c>
      <c r="H227" s="48"/>
      <c r="I227" s="6">
        <v>167.6</v>
      </c>
      <c r="J227" s="27">
        <f t="shared" si="27"/>
        <v>3.3200000000000003</v>
      </c>
    </row>
    <row r="228" spans="1:10" ht="69" customHeight="1">
      <c r="A228" s="4" t="s">
        <v>348</v>
      </c>
      <c r="B228" s="5" t="s">
        <v>349</v>
      </c>
      <c r="C228" s="4" t="s">
        <v>348</v>
      </c>
      <c r="D228" s="6"/>
      <c r="E228" s="48">
        <f>E229</f>
        <v>4.9000000000000004</v>
      </c>
      <c r="F228" s="48">
        <v>3.3</v>
      </c>
      <c r="G228" s="48">
        <f>G229</f>
        <v>8.2200000000000006</v>
      </c>
      <c r="H228" s="48"/>
      <c r="I228" s="6">
        <v>167.6</v>
      </c>
      <c r="J228" s="27">
        <f t="shared" si="27"/>
        <v>3.3200000000000003</v>
      </c>
    </row>
    <row r="229" spans="1:10" ht="96" customHeight="1">
      <c r="A229" s="7" t="s">
        <v>350</v>
      </c>
      <c r="B229" s="5" t="s">
        <v>351</v>
      </c>
      <c r="C229" s="7" t="s">
        <v>350</v>
      </c>
      <c r="D229" s="6"/>
      <c r="E229" s="48">
        <f>E230</f>
        <v>4.9000000000000004</v>
      </c>
      <c r="F229" s="48">
        <v>3.3</v>
      </c>
      <c r="G229" s="48">
        <f>G230</f>
        <v>8.2200000000000006</v>
      </c>
      <c r="H229" s="48"/>
      <c r="I229" s="6">
        <v>167.6</v>
      </c>
      <c r="J229" s="27">
        <f t="shared" si="27"/>
        <v>3.3200000000000003</v>
      </c>
    </row>
    <row r="230" spans="1:10" ht="87.75" customHeight="1">
      <c r="A230" s="11" t="s">
        <v>350</v>
      </c>
      <c r="B230" s="9" t="s">
        <v>352</v>
      </c>
      <c r="C230" s="11" t="s">
        <v>350</v>
      </c>
      <c r="D230" s="10"/>
      <c r="E230" s="58">
        <v>4.9000000000000004</v>
      </c>
      <c r="F230" s="50">
        <v>3.3</v>
      </c>
      <c r="G230" s="58">
        <v>8.2200000000000006</v>
      </c>
      <c r="H230" s="50"/>
      <c r="I230" s="10">
        <v>167.6</v>
      </c>
      <c r="J230" s="27">
        <f t="shared" si="27"/>
        <v>3.3200000000000003</v>
      </c>
    </row>
    <row r="231" spans="1:10">
      <c r="A231" s="4" t="s">
        <v>353</v>
      </c>
      <c r="B231" s="5" t="s">
        <v>354</v>
      </c>
      <c r="C231" s="4" t="s">
        <v>353</v>
      </c>
      <c r="D231" s="6"/>
      <c r="E231" s="48">
        <f>E232</f>
        <v>68.740000000000009</v>
      </c>
      <c r="F231" s="48">
        <v>0.6</v>
      </c>
      <c r="G231" s="48">
        <f>G232</f>
        <v>69.320000000000007</v>
      </c>
      <c r="H231" s="48"/>
      <c r="I231" s="6">
        <f>G231/E231*100</f>
        <v>100.84375909223159</v>
      </c>
      <c r="J231" s="27">
        <f t="shared" si="27"/>
        <v>0.57999999999999829</v>
      </c>
    </row>
    <row r="232" spans="1:10" ht="30" customHeight="1">
      <c r="A232" s="4" t="s">
        <v>355</v>
      </c>
      <c r="B232" s="5" t="s">
        <v>356</v>
      </c>
      <c r="C232" s="4" t="s">
        <v>355</v>
      </c>
      <c r="D232" s="6"/>
      <c r="E232" s="48">
        <f>E233+E235+E237</f>
        <v>68.740000000000009</v>
      </c>
      <c r="F232" s="48">
        <v>0.6</v>
      </c>
      <c r="G232" s="48">
        <f>G233+G235+G237</f>
        <v>69.320000000000007</v>
      </c>
      <c r="H232" s="48"/>
      <c r="I232" s="6">
        <f t="shared" ref="I232:I233" si="32">G232/E232*100</f>
        <v>100.84375909223159</v>
      </c>
      <c r="J232" s="27">
        <f t="shared" si="27"/>
        <v>0.57999999999999829</v>
      </c>
    </row>
    <row r="233" spans="1:10" ht="54" customHeight="1">
      <c r="A233" s="4" t="s">
        <v>357</v>
      </c>
      <c r="B233" s="5" t="s">
        <v>358</v>
      </c>
      <c r="C233" s="4" t="s">
        <v>357</v>
      </c>
      <c r="D233" s="6"/>
      <c r="E233" s="48">
        <v>25</v>
      </c>
      <c r="F233" s="48"/>
      <c r="G233" s="48">
        <v>25</v>
      </c>
      <c r="H233" s="48"/>
      <c r="I233" s="6">
        <f t="shared" si="32"/>
        <v>100</v>
      </c>
      <c r="J233" s="27">
        <f t="shared" si="27"/>
        <v>0</v>
      </c>
    </row>
    <row r="234" spans="1:10" ht="61.5" customHeight="1">
      <c r="A234" s="8" t="s">
        <v>357</v>
      </c>
      <c r="B234" s="9" t="s">
        <v>359</v>
      </c>
      <c r="C234" s="8" t="s">
        <v>357</v>
      </c>
      <c r="D234" s="10"/>
      <c r="E234" s="58">
        <v>25</v>
      </c>
      <c r="F234" s="50"/>
      <c r="G234" s="50">
        <v>25</v>
      </c>
      <c r="H234" s="50"/>
      <c r="I234" s="10">
        <v>100</v>
      </c>
      <c r="J234" s="27">
        <f t="shared" si="27"/>
        <v>0</v>
      </c>
    </row>
    <row r="235" spans="1:10" ht="42.75" customHeight="1">
      <c r="A235" s="4" t="s">
        <v>360</v>
      </c>
      <c r="B235" s="5" t="s">
        <v>361</v>
      </c>
      <c r="C235" s="4" t="s">
        <v>360</v>
      </c>
      <c r="D235" s="6"/>
      <c r="E235" s="48">
        <f>E236</f>
        <v>42.56</v>
      </c>
      <c r="F235" s="48">
        <v>0.6</v>
      </c>
      <c r="G235" s="48">
        <f>G236</f>
        <v>43.14</v>
      </c>
      <c r="H235" s="48"/>
      <c r="I235" s="6">
        <v>101.4</v>
      </c>
      <c r="J235" s="27">
        <f t="shared" si="27"/>
        <v>0.57999999999999829</v>
      </c>
    </row>
    <row r="236" spans="1:10" ht="47.25" customHeight="1">
      <c r="A236" s="8" t="s">
        <v>360</v>
      </c>
      <c r="B236" s="9" t="s">
        <v>362</v>
      </c>
      <c r="C236" s="8" t="s">
        <v>360</v>
      </c>
      <c r="D236" s="10"/>
      <c r="E236" s="58">
        <v>42.56</v>
      </c>
      <c r="F236" s="50">
        <v>0.6</v>
      </c>
      <c r="G236" s="58">
        <v>43.14</v>
      </c>
      <c r="H236" s="50"/>
      <c r="I236" s="10">
        <v>101.4</v>
      </c>
      <c r="J236" s="27">
        <f t="shared" si="27"/>
        <v>0.57999999999999829</v>
      </c>
    </row>
    <row r="237" spans="1:10" ht="66.75" customHeight="1">
      <c r="A237" s="4" t="s">
        <v>363</v>
      </c>
      <c r="B237" s="5" t="s">
        <v>364</v>
      </c>
      <c r="C237" s="4" t="s">
        <v>363</v>
      </c>
      <c r="D237" s="6"/>
      <c r="E237" s="48">
        <f>E238</f>
        <v>1.18</v>
      </c>
      <c r="F237" s="48"/>
      <c r="G237" s="48">
        <f>G238</f>
        <v>1.18</v>
      </c>
      <c r="H237" s="48"/>
      <c r="I237" s="6">
        <v>100</v>
      </c>
      <c r="J237" s="27">
        <f t="shared" si="27"/>
        <v>0</v>
      </c>
    </row>
    <row r="238" spans="1:10" ht="51" customHeight="1">
      <c r="A238" s="8" t="s">
        <v>363</v>
      </c>
      <c r="B238" s="9" t="s">
        <v>365</v>
      </c>
      <c r="C238" s="8" t="s">
        <v>363</v>
      </c>
      <c r="D238" s="10"/>
      <c r="E238" s="50">
        <v>1.18</v>
      </c>
      <c r="F238" s="50"/>
      <c r="G238" s="50">
        <v>1.18</v>
      </c>
      <c r="H238" s="50"/>
      <c r="I238" s="10">
        <v>100</v>
      </c>
      <c r="J238" s="27">
        <f t="shared" si="27"/>
        <v>0</v>
      </c>
    </row>
    <row r="239" spans="1:10" hidden="1">
      <c r="A239" s="21" t="s">
        <v>823</v>
      </c>
      <c r="B239" s="22"/>
      <c r="C239" s="21" t="s">
        <v>823</v>
      </c>
      <c r="D239" s="23">
        <f>D240+D260+D274+D289+D310+D322+D459</f>
        <v>988186.50000000012</v>
      </c>
      <c r="E239" s="52">
        <f t="shared" ref="E239:G239" si="33">E240+E260+E274+E289+E310+E322+E459</f>
        <v>959085.20000000007</v>
      </c>
      <c r="F239" s="52">
        <f t="shared" si="33"/>
        <v>161159.79999999999</v>
      </c>
      <c r="G239" s="52">
        <f t="shared" si="33"/>
        <v>971670.65</v>
      </c>
      <c r="H239" s="52">
        <f>G239/D239*100</f>
        <v>98.328670751927888</v>
      </c>
      <c r="I239" s="23">
        <f>G239/E239*100</f>
        <v>101.31223482543574</v>
      </c>
      <c r="J239" s="29">
        <f t="shared" si="27"/>
        <v>12585.449999999953</v>
      </c>
    </row>
    <row r="240" spans="1:10" ht="41.25" customHeight="1">
      <c r="A240" s="4" t="s">
        <v>366</v>
      </c>
      <c r="B240" s="5" t="s">
        <v>367</v>
      </c>
      <c r="C240" s="4" t="s">
        <v>366</v>
      </c>
      <c r="D240" s="6">
        <v>604306.9</v>
      </c>
      <c r="E240" s="48">
        <f>E241+E251+E255</f>
        <v>464880.25</v>
      </c>
      <c r="F240" s="48">
        <v>66747.5</v>
      </c>
      <c r="G240" s="48">
        <f>G241+G251+G255</f>
        <v>423334.96</v>
      </c>
      <c r="H240" s="48">
        <v>70.099999999999994</v>
      </c>
      <c r="I240" s="6">
        <f>G240/E240*100</f>
        <v>91.063227573122333</v>
      </c>
      <c r="J240" s="28">
        <f t="shared" si="27"/>
        <v>-41545.289999999979</v>
      </c>
    </row>
    <row r="241" spans="1:10" ht="45" customHeight="1">
      <c r="A241" s="7" t="s">
        <v>824</v>
      </c>
      <c r="B241" s="5" t="s">
        <v>368</v>
      </c>
      <c r="C241" s="7" t="s">
        <v>824</v>
      </c>
      <c r="D241" s="6">
        <v>564000</v>
      </c>
      <c r="E241" s="48">
        <f>E242+E245+E248</f>
        <v>398641.45</v>
      </c>
      <c r="F241" s="48">
        <v>60967.4</v>
      </c>
      <c r="G241" s="48">
        <f>G242+G245+G248</f>
        <v>352599.10000000003</v>
      </c>
      <c r="H241" s="48">
        <v>62.5</v>
      </c>
      <c r="I241" s="6">
        <f t="shared" ref="I241:I243" si="34">G241/E241*100</f>
        <v>88.450184997069428</v>
      </c>
      <c r="J241" s="28">
        <f t="shared" si="27"/>
        <v>-46042.349999999977</v>
      </c>
    </row>
    <row r="242" spans="1:10" ht="69" customHeight="1">
      <c r="A242" s="4" t="s">
        <v>369</v>
      </c>
      <c r="B242" s="5" t="s">
        <v>370</v>
      </c>
      <c r="C242" s="4" t="s">
        <v>369</v>
      </c>
      <c r="D242" s="6">
        <v>550000</v>
      </c>
      <c r="E242" s="48">
        <f>E243</f>
        <v>388300</v>
      </c>
      <c r="F242" s="48">
        <f t="shared" ref="F242:G242" si="35">F243</f>
        <v>60466.7</v>
      </c>
      <c r="G242" s="48">
        <f t="shared" si="35"/>
        <v>343709.02</v>
      </c>
      <c r="H242" s="48">
        <v>62.5</v>
      </c>
      <c r="I242" s="6">
        <f t="shared" si="34"/>
        <v>88.516358485706931</v>
      </c>
      <c r="J242" s="27">
        <f t="shared" si="27"/>
        <v>-44590.979999999981</v>
      </c>
    </row>
    <row r="243" spans="1:10" ht="75.75" customHeight="1">
      <c r="A243" s="7" t="s">
        <v>371</v>
      </c>
      <c r="B243" s="5" t="s">
        <v>372</v>
      </c>
      <c r="C243" s="7" t="s">
        <v>371</v>
      </c>
      <c r="D243" s="6">
        <v>550000</v>
      </c>
      <c r="E243" s="48">
        <f>E244</f>
        <v>388300</v>
      </c>
      <c r="F243" s="48">
        <v>60466.7</v>
      </c>
      <c r="G243" s="48">
        <f>G244</f>
        <v>343709.02</v>
      </c>
      <c r="H243" s="48">
        <v>62.5</v>
      </c>
      <c r="I243" s="6">
        <f t="shared" si="34"/>
        <v>88.516358485706931</v>
      </c>
      <c r="J243" s="27">
        <f t="shared" si="27"/>
        <v>-44590.979999999981</v>
      </c>
    </row>
    <row r="244" spans="1:10" ht="75" customHeight="1">
      <c r="A244" s="11" t="s">
        <v>825</v>
      </c>
      <c r="B244" s="9" t="s">
        <v>373</v>
      </c>
      <c r="C244" s="24" t="s">
        <v>371</v>
      </c>
      <c r="D244" s="10">
        <v>550000</v>
      </c>
      <c r="E244" s="58">
        <v>388300</v>
      </c>
      <c r="F244" s="50">
        <v>60466.7</v>
      </c>
      <c r="G244" s="58">
        <v>343709.02</v>
      </c>
      <c r="H244" s="50">
        <v>62.5</v>
      </c>
      <c r="I244" s="10">
        <f>G244/E244*100</f>
        <v>88.516358485706931</v>
      </c>
      <c r="J244" s="27">
        <f t="shared" si="27"/>
        <v>-44590.979999999981</v>
      </c>
    </row>
    <row r="245" spans="1:10" ht="78.75" customHeight="1">
      <c r="A245" s="7" t="s">
        <v>374</v>
      </c>
      <c r="B245" s="5" t="s">
        <v>375</v>
      </c>
      <c r="C245" s="7" t="s">
        <v>374</v>
      </c>
      <c r="D245" s="6">
        <v>14000</v>
      </c>
      <c r="E245" s="48">
        <f>E246</f>
        <v>10341</v>
      </c>
      <c r="F245" s="48">
        <v>500.8</v>
      </c>
      <c r="G245" s="48">
        <f>G246</f>
        <v>8889.6299999999992</v>
      </c>
      <c r="H245" s="48">
        <v>63.5</v>
      </c>
      <c r="I245" s="6">
        <f>G245/E245*100</f>
        <v>85.964897011894394</v>
      </c>
      <c r="J245" s="27">
        <f t="shared" si="27"/>
        <v>-1451.3700000000008</v>
      </c>
    </row>
    <row r="246" spans="1:10" ht="75" customHeight="1">
      <c r="A246" s="4" t="s">
        <v>376</v>
      </c>
      <c r="B246" s="5" t="s">
        <v>377</v>
      </c>
      <c r="C246" s="4" t="s">
        <v>376</v>
      </c>
      <c r="D246" s="6">
        <v>14000</v>
      </c>
      <c r="E246" s="48">
        <f>E247</f>
        <v>10341</v>
      </c>
      <c r="F246" s="48">
        <v>500.8</v>
      </c>
      <c r="G246" s="48">
        <f>G247</f>
        <v>8889.6299999999992</v>
      </c>
      <c r="H246" s="48">
        <v>63.5</v>
      </c>
      <c r="I246" s="6">
        <f>G246/E246*100</f>
        <v>85.964897011894394</v>
      </c>
      <c r="J246" s="27">
        <f t="shared" si="27"/>
        <v>-1451.3700000000008</v>
      </c>
    </row>
    <row r="247" spans="1:10" ht="77.25" customHeight="1">
      <c r="A247" s="8" t="s">
        <v>826</v>
      </c>
      <c r="B247" s="9" t="s">
        <v>378</v>
      </c>
      <c r="C247" s="12" t="s">
        <v>376</v>
      </c>
      <c r="D247" s="10">
        <v>14000</v>
      </c>
      <c r="E247" s="58">
        <v>10341</v>
      </c>
      <c r="F247" s="50">
        <v>500.8</v>
      </c>
      <c r="G247" s="58">
        <v>8889.6299999999992</v>
      </c>
      <c r="H247" s="50">
        <v>63.5</v>
      </c>
      <c r="I247" s="10">
        <f>G247/E247*100</f>
        <v>85.964897011894394</v>
      </c>
      <c r="J247" s="27">
        <f t="shared" si="27"/>
        <v>-1451.3700000000008</v>
      </c>
    </row>
    <row r="248" spans="1:10" ht="76.5" customHeight="1">
      <c r="A248" s="7" t="s">
        <v>379</v>
      </c>
      <c r="B248" s="5" t="s">
        <v>380</v>
      </c>
      <c r="C248" s="7" t="s">
        <v>379</v>
      </c>
      <c r="D248" s="6"/>
      <c r="E248" s="48">
        <f>E249</f>
        <v>0.45</v>
      </c>
      <c r="F248" s="48"/>
      <c r="G248" s="48">
        <f>G249</f>
        <v>0.45</v>
      </c>
      <c r="H248" s="48"/>
      <c r="I248" s="6">
        <v>100.6</v>
      </c>
      <c r="J248" s="27">
        <f t="shared" si="27"/>
        <v>0</v>
      </c>
    </row>
    <row r="249" spans="1:10" ht="63.75" customHeight="1">
      <c r="A249" s="4" t="s">
        <v>381</v>
      </c>
      <c r="B249" s="5" t="s">
        <v>382</v>
      </c>
      <c r="C249" s="4" t="s">
        <v>381</v>
      </c>
      <c r="D249" s="6"/>
      <c r="E249" s="48">
        <f>E250</f>
        <v>0.45</v>
      </c>
      <c r="F249" s="48"/>
      <c r="G249" s="48">
        <f>G250</f>
        <v>0.45</v>
      </c>
      <c r="H249" s="48"/>
      <c r="I249" s="6">
        <v>100.6</v>
      </c>
      <c r="J249" s="27">
        <f t="shared" si="27"/>
        <v>0</v>
      </c>
    </row>
    <row r="250" spans="1:10" ht="37.5" customHeight="1">
      <c r="A250" s="8" t="s">
        <v>827</v>
      </c>
      <c r="B250" s="9" t="s">
        <v>383</v>
      </c>
      <c r="C250" s="8" t="s">
        <v>827</v>
      </c>
      <c r="D250" s="10"/>
      <c r="E250" s="55">
        <v>0.45</v>
      </c>
      <c r="F250" s="50"/>
      <c r="G250" s="50">
        <v>0.45</v>
      </c>
      <c r="H250" s="50"/>
      <c r="I250" s="10">
        <v>100.6</v>
      </c>
      <c r="J250" s="27">
        <f t="shared" si="27"/>
        <v>0</v>
      </c>
    </row>
    <row r="251" spans="1:10" ht="27" customHeight="1">
      <c r="A251" s="4" t="s">
        <v>384</v>
      </c>
      <c r="B251" s="5" t="s">
        <v>385</v>
      </c>
      <c r="C251" s="4" t="s">
        <v>384</v>
      </c>
      <c r="D251" s="6">
        <v>11806.9</v>
      </c>
      <c r="E251" s="48">
        <f>E252</f>
        <v>10938.8</v>
      </c>
      <c r="F251" s="48">
        <v>585.4</v>
      </c>
      <c r="G251" s="48">
        <f>G252</f>
        <v>13393.2</v>
      </c>
      <c r="H251" s="48">
        <v>113.4</v>
      </c>
      <c r="I251" s="6">
        <f>G251/E251*100</f>
        <v>122.43756170695141</v>
      </c>
      <c r="J251" s="27">
        <f t="shared" si="27"/>
        <v>2454.4000000000015</v>
      </c>
    </row>
    <row r="252" spans="1:10" ht="54.75" customHeight="1">
      <c r="A252" s="4" t="s">
        <v>386</v>
      </c>
      <c r="B252" s="5" t="s">
        <v>387</v>
      </c>
      <c r="C252" s="4" t="s">
        <v>386</v>
      </c>
      <c r="D252" s="6">
        <v>11806.9</v>
      </c>
      <c r="E252" s="48">
        <f>E253</f>
        <v>10938.8</v>
      </c>
      <c r="F252" s="48">
        <v>585.4</v>
      </c>
      <c r="G252" s="48">
        <f>G253</f>
        <v>13393.2</v>
      </c>
      <c r="H252" s="48">
        <v>113.4</v>
      </c>
      <c r="I252" s="6">
        <f t="shared" ref="I252:I253" si="36">G252/E252*100</f>
        <v>122.43756170695141</v>
      </c>
      <c r="J252" s="27">
        <f t="shared" si="27"/>
        <v>2454.4000000000015</v>
      </c>
    </row>
    <row r="253" spans="1:10" ht="61.5" customHeight="1">
      <c r="A253" s="4" t="s">
        <v>388</v>
      </c>
      <c r="B253" s="5" t="s">
        <v>389</v>
      </c>
      <c r="C253" s="4" t="s">
        <v>388</v>
      </c>
      <c r="D253" s="6">
        <v>11806.9</v>
      </c>
      <c r="E253" s="48">
        <f>E254</f>
        <v>10938.8</v>
      </c>
      <c r="F253" s="48">
        <v>585.4</v>
      </c>
      <c r="G253" s="48">
        <f>G254</f>
        <v>13393.2</v>
      </c>
      <c r="H253" s="48">
        <v>113.4</v>
      </c>
      <c r="I253" s="6">
        <f t="shared" si="36"/>
        <v>122.43756170695141</v>
      </c>
      <c r="J253" s="27">
        <f t="shared" si="27"/>
        <v>2454.4000000000015</v>
      </c>
    </row>
    <row r="254" spans="1:10" ht="35.25" customHeight="1">
      <c r="A254" s="8" t="s">
        <v>828</v>
      </c>
      <c r="B254" s="9" t="s">
        <v>390</v>
      </c>
      <c r="C254" s="8" t="s">
        <v>828</v>
      </c>
      <c r="D254" s="10">
        <v>11806.9</v>
      </c>
      <c r="E254" s="58">
        <v>10938.8</v>
      </c>
      <c r="F254" s="50">
        <v>585.4</v>
      </c>
      <c r="G254" s="58">
        <v>13393.2</v>
      </c>
      <c r="H254" s="50">
        <v>113.4</v>
      </c>
      <c r="I254" s="10">
        <f>G254/E254*100</f>
        <v>122.43756170695141</v>
      </c>
      <c r="J254" s="27">
        <f t="shared" si="27"/>
        <v>2454.4000000000015</v>
      </c>
    </row>
    <row r="255" spans="1:10" ht="40.5" customHeight="1">
      <c r="A255" s="7" t="s">
        <v>829</v>
      </c>
      <c r="B255" s="5" t="s">
        <v>391</v>
      </c>
      <c r="C255" s="7" t="s">
        <v>829</v>
      </c>
      <c r="D255" s="6">
        <v>28500</v>
      </c>
      <c r="E255" s="48">
        <f>E256</f>
        <v>55300</v>
      </c>
      <c r="F255" s="48">
        <v>5194.6000000000004</v>
      </c>
      <c r="G255" s="48">
        <f>G256</f>
        <v>57342.659999999996</v>
      </c>
      <c r="H255" s="48">
        <v>201.2</v>
      </c>
      <c r="I255" s="6">
        <f>G255/E255*100</f>
        <v>103.69377938517179</v>
      </c>
      <c r="J255" s="28">
        <f t="shared" si="27"/>
        <v>2042.6599999999962</v>
      </c>
    </row>
    <row r="256" spans="1:10" ht="79.5" customHeight="1">
      <c r="A256" s="7" t="s">
        <v>392</v>
      </c>
      <c r="B256" s="5" t="s">
        <v>393</v>
      </c>
      <c r="C256" s="7" t="s">
        <v>392</v>
      </c>
      <c r="D256" s="6">
        <v>28500</v>
      </c>
      <c r="E256" s="48">
        <f>E257</f>
        <v>55300</v>
      </c>
      <c r="F256" s="48">
        <v>5194.6000000000004</v>
      </c>
      <c r="G256" s="48">
        <f>G257</f>
        <v>57342.659999999996</v>
      </c>
      <c r="H256" s="48">
        <v>201.2</v>
      </c>
      <c r="I256" s="6">
        <f t="shared" ref="I256:I257" si="37">G256/E256*100</f>
        <v>103.69377938517179</v>
      </c>
      <c r="J256" s="27">
        <f t="shared" si="27"/>
        <v>2042.6599999999962</v>
      </c>
    </row>
    <row r="257" spans="1:10" ht="85.5" customHeight="1">
      <c r="A257" s="4" t="s">
        <v>394</v>
      </c>
      <c r="B257" s="5" t="s">
        <v>395</v>
      </c>
      <c r="C257" s="4" t="s">
        <v>394</v>
      </c>
      <c r="D257" s="6">
        <v>28500</v>
      </c>
      <c r="E257" s="48">
        <f>E258+E259</f>
        <v>55300</v>
      </c>
      <c r="F257" s="48">
        <v>5194.6000000000004</v>
      </c>
      <c r="G257" s="48">
        <f>G258+G259</f>
        <v>57342.659999999996</v>
      </c>
      <c r="H257" s="48">
        <v>201.2</v>
      </c>
      <c r="I257" s="6">
        <f t="shared" si="37"/>
        <v>103.69377938517179</v>
      </c>
      <c r="J257" s="27">
        <f t="shared" si="27"/>
        <v>2042.6599999999962</v>
      </c>
    </row>
    <row r="258" spans="1:10" ht="67.5">
      <c r="A258" s="8" t="s">
        <v>830</v>
      </c>
      <c r="B258" s="9" t="s">
        <v>396</v>
      </c>
      <c r="C258" s="12" t="s">
        <v>394</v>
      </c>
      <c r="D258" s="10">
        <v>20000</v>
      </c>
      <c r="E258" s="50">
        <v>44300</v>
      </c>
      <c r="F258" s="50">
        <v>4253.7</v>
      </c>
      <c r="G258" s="50">
        <v>45627.88</v>
      </c>
      <c r="H258" s="50">
        <v>228.1</v>
      </c>
      <c r="I258" s="10">
        <f>G258/E258*100</f>
        <v>102.99747178329571</v>
      </c>
      <c r="J258" s="27">
        <f t="shared" si="27"/>
        <v>1327.8799999999974</v>
      </c>
    </row>
    <row r="259" spans="1:10" ht="67.5">
      <c r="A259" s="8" t="s">
        <v>830</v>
      </c>
      <c r="B259" s="9" t="s">
        <v>397</v>
      </c>
      <c r="C259" s="12" t="s">
        <v>394</v>
      </c>
      <c r="D259" s="10">
        <v>8500</v>
      </c>
      <c r="E259" s="50">
        <v>11000</v>
      </c>
      <c r="F259" s="50">
        <v>940.9</v>
      </c>
      <c r="G259" s="50">
        <v>11714.78</v>
      </c>
      <c r="H259" s="50">
        <v>137.80000000000001</v>
      </c>
      <c r="I259" s="10">
        <f>G259/E259*100</f>
        <v>106.498</v>
      </c>
      <c r="J259" s="27">
        <f t="shared" si="27"/>
        <v>714.78000000000065</v>
      </c>
    </row>
    <row r="260" spans="1:10" ht="26.25" customHeight="1">
      <c r="A260" s="4" t="s">
        <v>398</v>
      </c>
      <c r="B260" s="5" t="s">
        <v>399</v>
      </c>
      <c r="C260" s="4" t="s">
        <v>398</v>
      </c>
      <c r="D260" s="6">
        <v>13446.8</v>
      </c>
      <c r="E260" s="48">
        <f>E261</f>
        <v>11654.400000000001</v>
      </c>
      <c r="F260" s="48">
        <v>337.6</v>
      </c>
      <c r="G260" s="48">
        <f>G261</f>
        <v>11767.14</v>
      </c>
      <c r="H260" s="48">
        <v>87.5</v>
      </c>
      <c r="I260" s="6">
        <f>G260/E260*100</f>
        <v>100.96735996705107</v>
      </c>
      <c r="J260" s="28">
        <f t="shared" si="27"/>
        <v>112.73999999999796</v>
      </c>
    </row>
    <row r="261" spans="1:10" ht="21.75" customHeight="1">
      <c r="A261" s="4" t="s">
        <v>400</v>
      </c>
      <c r="B261" s="5" t="s">
        <v>401</v>
      </c>
      <c r="C261" s="4" t="s">
        <v>400</v>
      </c>
      <c r="D261" s="6">
        <v>13446.8</v>
      </c>
      <c r="E261" s="48">
        <f>E262+E265+E268+E271</f>
        <v>11654.400000000001</v>
      </c>
      <c r="F261" s="48">
        <v>337.6</v>
      </c>
      <c r="G261" s="48">
        <f>G262+G265+G268+G271</f>
        <v>11767.14</v>
      </c>
      <c r="H261" s="48">
        <v>87.5</v>
      </c>
      <c r="I261" s="6">
        <f t="shared" ref="I261:I263" si="38">G261/E261*100</f>
        <v>100.96735996705107</v>
      </c>
      <c r="J261" s="28">
        <f t="shared" si="27"/>
        <v>112.73999999999796</v>
      </c>
    </row>
    <row r="262" spans="1:10" ht="32.25" customHeight="1">
      <c r="A262" s="4" t="s">
        <v>402</v>
      </c>
      <c r="B262" s="5" t="s">
        <v>403</v>
      </c>
      <c r="C262" s="4" t="s">
        <v>402</v>
      </c>
      <c r="D262" s="6">
        <v>1826.2</v>
      </c>
      <c r="E262" s="48">
        <f>E263</f>
        <v>1478.17</v>
      </c>
      <c r="F262" s="48">
        <v>27.3</v>
      </c>
      <c r="G262" s="48">
        <f>G263</f>
        <v>1505.44</v>
      </c>
      <c r="H262" s="48">
        <v>82.4</v>
      </c>
      <c r="I262" s="6">
        <f t="shared" si="38"/>
        <v>101.84484869805233</v>
      </c>
      <c r="J262" s="28">
        <f t="shared" si="27"/>
        <v>27.269999999999982</v>
      </c>
    </row>
    <row r="263" spans="1:10" ht="54.75" customHeight="1">
      <c r="A263" s="4" t="s">
        <v>404</v>
      </c>
      <c r="B263" s="5" t="s">
        <v>405</v>
      </c>
      <c r="C263" s="4" t="s">
        <v>404</v>
      </c>
      <c r="D263" s="6">
        <v>1826.2</v>
      </c>
      <c r="E263" s="48">
        <f>E264</f>
        <v>1478.17</v>
      </c>
      <c r="F263" s="48">
        <v>27.3</v>
      </c>
      <c r="G263" s="48">
        <f>G264</f>
        <v>1505.44</v>
      </c>
      <c r="H263" s="48">
        <v>82.4</v>
      </c>
      <c r="I263" s="6">
        <f t="shared" si="38"/>
        <v>101.84484869805233</v>
      </c>
      <c r="J263" s="28">
        <f t="shared" si="27"/>
        <v>27.269999999999982</v>
      </c>
    </row>
    <row r="264" spans="1:10" ht="65.25" customHeight="1">
      <c r="A264" s="8" t="s">
        <v>404</v>
      </c>
      <c r="B264" s="9" t="s">
        <v>406</v>
      </c>
      <c r="C264" s="8" t="s">
        <v>404</v>
      </c>
      <c r="D264" s="10">
        <v>1826.2</v>
      </c>
      <c r="E264" s="58">
        <v>1478.17</v>
      </c>
      <c r="F264" s="50">
        <v>27.3</v>
      </c>
      <c r="G264" s="58">
        <v>1505.44</v>
      </c>
      <c r="H264" s="50">
        <v>82.4</v>
      </c>
      <c r="I264" s="10">
        <f t="shared" ref="I264:I274" si="39">G264/E264*100</f>
        <v>101.84484869805233</v>
      </c>
      <c r="J264" s="28">
        <f t="shared" si="27"/>
        <v>27.269999999999982</v>
      </c>
    </row>
    <row r="265" spans="1:10" ht="30" customHeight="1">
      <c r="A265" s="4" t="s">
        <v>407</v>
      </c>
      <c r="B265" s="5" t="s">
        <v>408</v>
      </c>
      <c r="C265" s="4" t="s">
        <v>407</v>
      </c>
      <c r="D265" s="6"/>
      <c r="E265" s="48">
        <f>E266</f>
        <v>121.43</v>
      </c>
      <c r="F265" s="48">
        <v>1.8</v>
      </c>
      <c r="G265" s="48">
        <f>G266</f>
        <v>123.26</v>
      </c>
      <c r="H265" s="48"/>
      <c r="I265" s="6">
        <f t="shared" si="39"/>
        <v>101.5070410936342</v>
      </c>
      <c r="J265" s="28">
        <f t="shared" si="27"/>
        <v>1.8299999999999983</v>
      </c>
    </row>
    <row r="266" spans="1:10" ht="73.5" customHeight="1">
      <c r="A266" s="4" t="s">
        <v>409</v>
      </c>
      <c r="B266" s="5" t="s">
        <v>410</v>
      </c>
      <c r="C266" s="4" t="s">
        <v>409</v>
      </c>
      <c r="D266" s="6"/>
      <c r="E266" s="48">
        <f>E267</f>
        <v>121.43</v>
      </c>
      <c r="F266" s="48">
        <v>1.8</v>
      </c>
      <c r="G266" s="48">
        <f>G267</f>
        <v>123.26</v>
      </c>
      <c r="H266" s="48"/>
      <c r="I266" s="6">
        <f t="shared" si="39"/>
        <v>101.5070410936342</v>
      </c>
      <c r="J266" s="28">
        <f t="shared" si="27"/>
        <v>1.8299999999999983</v>
      </c>
    </row>
    <row r="267" spans="1:10" ht="64.5" customHeight="1">
      <c r="A267" s="8" t="s">
        <v>409</v>
      </c>
      <c r="B267" s="9" t="s">
        <v>411</v>
      </c>
      <c r="C267" s="8" t="s">
        <v>409</v>
      </c>
      <c r="D267" s="10"/>
      <c r="E267" s="58">
        <v>121.43</v>
      </c>
      <c r="F267" s="50">
        <v>1.8</v>
      </c>
      <c r="G267" s="58">
        <v>123.26</v>
      </c>
      <c r="H267" s="50"/>
      <c r="I267" s="10">
        <f t="shared" si="39"/>
        <v>101.5070410936342</v>
      </c>
      <c r="J267" s="28">
        <f t="shared" si="27"/>
        <v>1.8299999999999983</v>
      </c>
    </row>
    <row r="268" spans="1:10" ht="22.5" customHeight="1">
      <c r="A268" s="4" t="s">
        <v>412</v>
      </c>
      <c r="B268" s="5" t="s">
        <v>413</v>
      </c>
      <c r="C268" s="4" t="s">
        <v>412</v>
      </c>
      <c r="D268" s="6">
        <v>1186.5</v>
      </c>
      <c r="E268" s="48">
        <f>E269</f>
        <v>1283.7</v>
      </c>
      <c r="F268" s="48">
        <v>20.6</v>
      </c>
      <c r="G268" s="48">
        <f>G269</f>
        <v>1304.27</v>
      </c>
      <c r="H268" s="48">
        <v>109.9</v>
      </c>
      <c r="I268" s="6">
        <f t="shared" si="39"/>
        <v>101.60239931448156</v>
      </c>
      <c r="J268" s="28">
        <f t="shared" si="27"/>
        <v>20.569999999999936</v>
      </c>
    </row>
    <row r="269" spans="1:10" ht="71.25" customHeight="1">
      <c r="A269" s="4" t="s">
        <v>414</v>
      </c>
      <c r="B269" s="5" t="s">
        <v>415</v>
      </c>
      <c r="C269" s="4" t="s">
        <v>414</v>
      </c>
      <c r="D269" s="6">
        <v>1186.5</v>
      </c>
      <c r="E269" s="48">
        <f>E270</f>
        <v>1283.7</v>
      </c>
      <c r="F269" s="48">
        <v>20.6</v>
      </c>
      <c r="G269" s="48">
        <f>G270</f>
        <v>1304.27</v>
      </c>
      <c r="H269" s="48">
        <v>109.9</v>
      </c>
      <c r="I269" s="6">
        <f t="shared" si="39"/>
        <v>101.60239931448156</v>
      </c>
      <c r="J269" s="28">
        <f t="shared" si="27"/>
        <v>20.569999999999936</v>
      </c>
    </row>
    <row r="270" spans="1:10" ht="54" customHeight="1">
      <c r="A270" s="8" t="s">
        <v>414</v>
      </c>
      <c r="B270" s="9" t="s">
        <v>416</v>
      </c>
      <c r="C270" s="8" t="s">
        <v>414</v>
      </c>
      <c r="D270" s="10">
        <v>1186.5</v>
      </c>
      <c r="E270" s="58">
        <v>1283.7</v>
      </c>
      <c r="F270" s="50">
        <v>20.6</v>
      </c>
      <c r="G270" s="58">
        <v>1304.27</v>
      </c>
      <c r="H270" s="50">
        <v>109.9</v>
      </c>
      <c r="I270" s="10">
        <f t="shared" si="39"/>
        <v>101.60239931448156</v>
      </c>
      <c r="J270" s="28">
        <f t="shared" ref="J270:J333" si="40">G270-E270</f>
        <v>20.569999999999936</v>
      </c>
    </row>
    <row r="271" spans="1:10" ht="24.75" customHeight="1">
      <c r="A271" s="4" t="s">
        <v>417</v>
      </c>
      <c r="B271" s="5" t="s">
        <v>418</v>
      </c>
      <c r="C271" s="4" t="s">
        <v>417</v>
      </c>
      <c r="D271" s="6">
        <v>10434.200000000001</v>
      </c>
      <c r="E271" s="48">
        <f>E272</f>
        <v>8771.1</v>
      </c>
      <c r="F271" s="48">
        <v>287.89999999999998</v>
      </c>
      <c r="G271" s="48">
        <f>G272</f>
        <v>8834.17</v>
      </c>
      <c r="H271" s="48">
        <v>84.7</v>
      </c>
      <c r="I271" s="6">
        <f t="shared" si="39"/>
        <v>100.71906602364584</v>
      </c>
      <c r="J271" s="28">
        <f t="shared" si="40"/>
        <v>63.069999999999709</v>
      </c>
    </row>
    <row r="272" spans="1:10" ht="60" customHeight="1">
      <c r="A272" s="4" t="s">
        <v>419</v>
      </c>
      <c r="B272" s="5" t="s">
        <v>420</v>
      </c>
      <c r="C272" s="4" t="s">
        <v>419</v>
      </c>
      <c r="D272" s="6">
        <v>10434.200000000001</v>
      </c>
      <c r="E272" s="48">
        <f>E273</f>
        <v>8771.1</v>
      </c>
      <c r="F272" s="48">
        <v>287.89999999999998</v>
      </c>
      <c r="G272" s="48">
        <f>G273</f>
        <v>8834.17</v>
      </c>
      <c r="H272" s="48">
        <v>84.7</v>
      </c>
      <c r="I272" s="6">
        <f t="shared" si="39"/>
        <v>100.71906602364584</v>
      </c>
      <c r="J272" s="28">
        <f t="shared" si="40"/>
        <v>63.069999999999709</v>
      </c>
    </row>
    <row r="273" spans="1:10" ht="45" customHeight="1">
      <c r="A273" s="8" t="s">
        <v>419</v>
      </c>
      <c r="B273" s="9" t="s">
        <v>421</v>
      </c>
      <c r="C273" s="8" t="s">
        <v>419</v>
      </c>
      <c r="D273" s="10">
        <v>10434.200000000001</v>
      </c>
      <c r="E273" s="58">
        <v>8771.1</v>
      </c>
      <c r="F273" s="50">
        <v>287.89999999999998</v>
      </c>
      <c r="G273" s="58">
        <v>8834.17</v>
      </c>
      <c r="H273" s="50">
        <v>84.7</v>
      </c>
      <c r="I273" s="10">
        <f t="shared" si="39"/>
        <v>100.71906602364584</v>
      </c>
      <c r="J273" s="28">
        <f t="shared" si="40"/>
        <v>63.069999999999709</v>
      </c>
    </row>
    <row r="274" spans="1:10" ht="22.5">
      <c r="A274" s="4" t="s">
        <v>422</v>
      </c>
      <c r="B274" s="5" t="s">
        <v>423</v>
      </c>
      <c r="C274" s="4" t="s">
        <v>422</v>
      </c>
      <c r="D274" s="6">
        <v>6654</v>
      </c>
      <c r="E274" s="48">
        <f>E275+E280</f>
        <v>39870.78</v>
      </c>
      <c r="F274" s="48">
        <v>29896.3</v>
      </c>
      <c r="G274" s="48">
        <f>G275+G280</f>
        <v>42495.57</v>
      </c>
      <c r="H274" s="48">
        <v>638.6</v>
      </c>
      <c r="I274" s="6">
        <f t="shared" si="39"/>
        <v>106.58324216381018</v>
      </c>
      <c r="J274" s="28">
        <f t="shared" si="40"/>
        <v>2624.7900000000009</v>
      </c>
    </row>
    <row r="275" spans="1:10" ht="17.25" customHeight="1">
      <c r="A275" s="12" t="s">
        <v>424</v>
      </c>
      <c r="B275" s="19" t="s">
        <v>425</v>
      </c>
      <c r="C275" s="18" t="s">
        <v>424</v>
      </c>
      <c r="D275" s="20">
        <v>154</v>
      </c>
      <c r="E275" s="49">
        <v>1800</v>
      </c>
      <c r="F275" s="49">
        <v>205.7</v>
      </c>
      <c r="G275" s="49">
        <f>G276</f>
        <v>996.56999999999994</v>
      </c>
      <c r="H275" s="49">
        <v>647.1</v>
      </c>
      <c r="I275" s="6">
        <f t="shared" ref="I275:I277" si="41">G275/E275*100</f>
        <v>55.364999999999995</v>
      </c>
      <c r="J275" s="27">
        <f t="shared" si="40"/>
        <v>-803.43000000000006</v>
      </c>
    </row>
    <row r="276" spans="1:10" ht="22.5">
      <c r="A276" s="12" t="s">
        <v>426</v>
      </c>
      <c r="B276" s="19" t="s">
        <v>427</v>
      </c>
      <c r="C276" s="18" t="s">
        <v>426</v>
      </c>
      <c r="D276" s="20">
        <v>154</v>
      </c>
      <c r="E276" s="49">
        <v>1800</v>
      </c>
      <c r="F276" s="49">
        <v>205.7</v>
      </c>
      <c r="G276" s="49">
        <f>G277</f>
        <v>996.56999999999994</v>
      </c>
      <c r="H276" s="49">
        <v>647.1</v>
      </c>
      <c r="I276" s="6">
        <f t="shared" si="41"/>
        <v>55.364999999999995</v>
      </c>
      <c r="J276" s="27">
        <f t="shared" si="40"/>
        <v>-803.43000000000006</v>
      </c>
    </row>
    <row r="277" spans="1:10" ht="33.75">
      <c r="A277" s="12" t="s">
        <v>428</v>
      </c>
      <c r="B277" s="19" t="s">
        <v>429</v>
      </c>
      <c r="C277" s="18" t="s">
        <v>428</v>
      </c>
      <c r="D277" s="20">
        <v>154</v>
      </c>
      <c r="E277" s="49">
        <v>1800</v>
      </c>
      <c r="F277" s="49">
        <v>205.7</v>
      </c>
      <c r="G277" s="49">
        <f>G278+G279</f>
        <v>996.56999999999994</v>
      </c>
      <c r="H277" s="49">
        <v>647.1</v>
      </c>
      <c r="I277" s="6">
        <f t="shared" si="41"/>
        <v>55.364999999999995</v>
      </c>
      <c r="J277" s="27">
        <f t="shared" si="40"/>
        <v>-803.43000000000006</v>
      </c>
    </row>
    <row r="278" spans="1:10" ht="36" customHeight="1">
      <c r="A278" s="12" t="s">
        <v>428</v>
      </c>
      <c r="B278" s="13" t="s">
        <v>430</v>
      </c>
      <c r="C278" s="12" t="s">
        <v>428</v>
      </c>
      <c r="D278" s="14">
        <v>118</v>
      </c>
      <c r="E278" s="51">
        <v>1281</v>
      </c>
      <c r="F278" s="51">
        <v>137</v>
      </c>
      <c r="G278" s="51">
        <v>512.28</v>
      </c>
      <c r="H278" s="51">
        <v>434.1</v>
      </c>
      <c r="I278" s="14">
        <f>G278/E278*100</f>
        <v>39.99063231850117</v>
      </c>
      <c r="J278" s="27">
        <f t="shared" si="40"/>
        <v>-768.72</v>
      </c>
    </row>
    <row r="279" spans="1:10" ht="34.5" customHeight="1">
      <c r="A279" s="12" t="s">
        <v>428</v>
      </c>
      <c r="B279" s="13" t="s">
        <v>431</v>
      </c>
      <c r="C279" s="12" t="s">
        <v>428</v>
      </c>
      <c r="D279" s="14">
        <v>36</v>
      </c>
      <c r="E279" s="51">
        <v>519</v>
      </c>
      <c r="F279" s="51">
        <v>68.7</v>
      </c>
      <c r="G279" s="51">
        <v>484.29</v>
      </c>
      <c r="H279" s="51">
        <v>1345.2</v>
      </c>
      <c r="I279" s="14">
        <f>G279/E279*100</f>
        <v>93.312138728323703</v>
      </c>
      <c r="J279" s="27">
        <f t="shared" si="40"/>
        <v>-34.70999999999998</v>
      </c>
    </row>
    <row r="280" spans="1:10" ht="15.75" customHeight="1">
      <c r="A280" s="12" t="s">
        <v>432</v>
      </c>
      <c r="B280" s="19" t="s">
        <v>433</v>
      </c>
      <c r="C280" s="18" t="s">
        <v>432</v>
      </c>
      <c r="D280" s="20">
        <v>6500</v>
      </c>
      <c r="E280" s="49">
        <f>E281</f>
        <v>38070.78</v>
      </c>
      <c r="F280" s="49">
        <v>29690.6</v>
      </c>
      <c r="G280" s="49">
        <f>G281</f>
        <v>41499</v>
      </c>
      <c r="H280" s="49">
        <v>638.4</v>
      </c>
      <c r="I280" s="20">
        <f>G280/E280*100</f>
        <v>109.00485884449964</v>
      </c>
      <c r="J280" s="27">
        <f t="shared" si="40"/>
        <v>3428.2200000000012</v>
      </c>
    </row>
    <row r="281" spans="1:10" ht="19.5" customHeight="1">
      <c r="A281" s="4" t="s">
        <v>434</v>
      </c>
      <c r="B281" s="5" t="s">
        <v>435</v>
      </c>
      <c r="C281" s="4" t="s">
        <v>434</v>
      </c>
      <c r="D281" s="6">
        <v>6500</v>
      </c>
      <c r="E281" s="48">
        <f>E282</f>
        <v>38070.78</v>
      </c>
      <c r="F281" s="48">
        <v>29690.6</v>
      </c>
      <c r="G281" s="48">
        <f>G282</f>
        <v>41499</v>
      </c>
      <c r="H281" s="48">
        <v>638.4</v>
      </c>
      <c r="I281" s="20">
        <f t="shared" ref="I281:I282" si="42">G281/E281*100</f>
        <v>109.00485884449964</v>
      </c>
      <c r="J281" s="27">
        <f t="shared" si="40"/>
        <v>3428.2200000000012</v>
      </c>
    </row>
    <row r="282" spans="1:10" ht="23.25" customHeight="1">
      <c r="A282" s="4" t="s">
        <v>436</v>
      </c>
      <c r="B282" s="5" t="s">
        <v>437</v>
      </c>
      <c r="C282" s="4" t="s">
        <v>436</v>
      </c>
      <c r="D282" s="6">
        <v>6500</v>
      </c>
      <c r="E282" s="48">
        <f>E283+E284+E285+E286+E287+E288</f>
        <v>38070.78</v>
      </c>
      <c r="F282" s="48">
        <v>29690.6</v>
      </c>
      <c r="G282" s="48">
        <f>G283+G284+G285+G286+G287+G288</f>
        <v>41499</v>
      </c>
      <c r="H282" s="48">
        <v>638.4</v>
      </c>
      <c r="I282" s="20">
        <f t="shared" si="42"/>
        <v>109.00485884449964</v>
      </c>
      <c r="J282" s="27">
        <f t="shared" si="40"/>
        <v>3428.2200000000012</v>
      </c>
    </row>
    <row r="283" spans="1:10" ht="22.5">
      <c r="A283" s="8" t="s">
        <v>436</v>
      </c>
      <c r="B283" s="9" t="s">
        <v>438</v>
      </c>
      <c r="C283" s="8" t="s">
        <v>436</v>
      </c>
      <c r="D283" s="10"/>
      <c r="E283" s="50">
        <v>595.80999999999995</v>
      </c>
      <c r="F283" s="50"/>
      <c r="G283" s="50">
        <v>595.80999999999995</v>
      </c>
      <c r="H283" s="50"/>
      <c r="I283" s="10">
        <f>G283/E283*100</f>
        <v>100</v>
      </c>
      <c r="J283" s="27">
        <f t="shared" si="40"/>
        <v>0</v>
      </c>
    </row>
    <row r="284" spans="1:10" ht="22.5">
      <c r="A284" s="8" t="s">
        <v>436</v>
      </c>
      <c r="B284" s="9" t="s">
        <v>439</v>
      </c>
      <c r="C284" s="8" t="s">
        <v>436</v>
      </c>
      <c r="D284" s="10"/>
      <c r="E284" s="50">
        <v>2661.18</v>
      </c>
      <c r="F284" s="50">
        <v>30</v>
      </c>
      <c r="G284" s="50">
        <v>2691.21</v>
      </c>
      <c r="H284" s="50"/>
      <c r="I284" s="10">
        <f t="shared" ref="I284:I288" si="43">G284/E284*100</f>
        <v>101.12844677924831</v>
      </c>
      <c r="J284" s="27">
        <f t="shared" si="40"/>
        <v>30.0300000000002</v>
      </c>
    </row>
    <row r="285" spans="1:10" ht="22.5">
      <c r="A285" s="8" t="s">
        <v>436</v>
      </c>
      <c r="B285" s="9" t="s">
        <v>440</v>
      </c>
      <c r="C285" s="8" t="s">
        <v>436</v>
      </c>
      <c r="D285" s="10">
        <v>2000</v>
      </c>
      <c r="E285" s="50">
        <v>27366.91</v>
      </c>
      <c r="F285" s="50">
        <v>25925.5</v>
      </c>
      <c r="G285" s="50">
        <v>27030.05</v>
      </c>
      <c r="H285" s="50">
        <v>1351.5</v>
      </c>
      <c r="I285" s="10">
        <f t="shared" si="43"/>
        <v>98.769097424590498</v>
      </c>
      <c r="J285" s="27">
        <f t="shared" si="40"/>
        <v>-336.86000000000058</v>
      </c>
    </row>
    <row r="286" spans="1:10" ht="22.5">
      <c r="A286" s="8" t="s">
        <v>436</v>
      </c>
      <c r="B286" s="9" t="s">
        <v>441</v>
      </c>
      <c r="C286" s="8" t="s">
        <v>436</v>
      </c>
      <c r="D286" s="10">
        <v>2000</v>
      </c>
      <c r="E286" s="50">
        <v>226.83</v>
      </c>
      <c r="F286" s="50">
        <v>13.8</v>
      </c>
      <c r="G286" s="50">
        <v>240.65</v>
      </c>
      <c r="H286" s="50">
        <v>12</v>
      </c>
      <c r="I286" s="10">
        <f t="shared" si="43"/>
        <v>106.0926685182736</v>
      </c>
      <c r="J286" s="27">
        <f t="shared" si="40"/>
        <v>13.819999999999993</v>
      </c>
    </row>
    <row r="287" spans="1:10" ht="22.5">
      <c r="A287" s="8" t="s">
        <v>436</v>
      </c>
      <c r="B287" s="9" t="s">
        <v>442</v>
      </c>
      <c r="C287" s="8" t="s">
        <v>436</v>
      </c>
      <c r="D287" s="10"/>
      <c r="E287" s="50">
        <v>748.14</v>
      </c>
      <c r="F287" s="50">
        <v>428.7</v>
      </c>
      <c r="G287" s="50">
        <v>1176.8800000000001</v>
      </c>
      <c r="H287" s="50"/>
      <c r="I287" s="10">
        <f t="shared" si="43"/>
        <v>157.30745582377631</v>
      </c>
      <c r="J287" s="27">
        <f t="shared" si="40"/>
        <v>428.74000000000012</v>
      </c>
    </row>
    <row r="288" spans="1:10" ht="22.5">
      <c r="A288" s="8" t="s">
        <v>436</v>
      </c>
      <c r="B288" s="9" t="s">
        <v>443</v>
      </c>
      <c r="C288" s="8" t="s">
        <v>436</v>
      </c>
      <c r="D288" s="10">
        <v>2500</v>
      </c>
      <c r="E288" s="50">
        <v>6471.91</v>
      </c>
      <c r="F288" s="50">
        <v>3292.5</v>
      </c>
      <c r="G288" s="50">
        <v>9764.4</v>
      </c>
      <c r="H288" s="50">
        <v>390.6</v>
      </c>
      <c r="I288" s="10">
        <f t="shared" si="43"/>
        <v>150.87354428599903</v>
      </c>
      <c r="J288" s="27">
        <f t="shared" si="40"/>
        <v>3292.49</v>
      </c>
    </row>
    <row r="289" spans="1:10" ht="24.75" customHeight="1">
      <c r="A289" s="4" t="s">
        <v>444</v>
      </c>
      <c r="B289" s="5" t="s">
        <v>445</v>
      </c>
      <c r="C289" s="4" t="s">
        <v>444</v>
      </c>
      <c r="D289" s="6">
        <v>163500</v>
      </c>
      <c r="E289" s="48">
        <f>E290+E293+E299</f>
        <v>223434.21</v>
      </c>
      <c r="F289" s="48">
        <v>28190.6</v>
      </c>
      <c r="G289" s="48">
        <f>G290+G293+G299</f>
        <v>250169.57</v>
      </c>
      <c r="H289" s="48">
        <v>153</v>
      </c>
      <c r="I289" s="6">
        <f>G289/E289*100</f>
        <v>111.96565199214569</v>
      </c>
      <c r="J289" s="28">
        <f t="shared" si="40"/>
        <v>26735.360000000015</v>
      </c>
    </row>
    <row r="290" spans="1:10">
      <c r="A290" s="12" t="s">
        <v>446</v>
      </c>
      <c r="B290" s="19" t="s">
        <v>447</v>
      </c>
      <c r="C290" s="18" t="s">
        <v>446</v>
      </c>
      <c r="D290" s="20">
        <v>5000</v>
      </c>
      <c r="E290" s="49">
        <f>E291</f>
        <v>11911.7</v>
      </c>
      <c r="F290" s="49">
        <v>1014.8</v>
      </c>
      <c r="G290" s="49">
        <f>G291</f>
        <v>13694.16</v>
      </c>
      <c r="H290" s="49">
        <v>273.89999999999998</v>
      </c>
      <c r="I290" s="6">
        <f t="shared" ref="I290:I291" si="44">G290/E290*100</f>
        <v>114.96394301401142</v>
      </c>
      <c r="J290" s="27">
        <f t="shared" si="40"/>
        <v>1782.4599999999991</v>
      </c>
    </row>
    <row r="291" spans="1:10" ht="24.75" customHeight="1">
      <c r="A291" s="12" t="s">
        <v>448</v>
      </c>
      <c r="B291" s="19" t="s">
        <v>449</v>
      </c>
      <c r="C291" s="18" t="s">
        <v>448</v>
      </c>
      <c r="D291" s="20">
        <v>5000</v>
      </c>
      <c r="E291" s="49">
        <f>E292</f>
        <v>11911.7</v>
      </c>
      <c r="F291" s="49">
        <v>1014.8</v>
      </c>
      <c r="G291" s="49">
        <f>G292</f>
        <v>13694.16</v>
      </c>
      <c r="H291" s="49">
        <v>273.89999999999998</v>
      </c>
      <c r="I291" s="6">
        <f t="shared" si="44"/>
        <v>114.96394301401142</v>
      </c>
      <c r="J291" s="27">
        <f t="shared" si="40"/>
        <v>1782.4599999999991</v>
      </c>
    </row>
    <row r="292" spans="1:10" ht="30" customHeight="1">
      <c r="A292" s="12" t="s">
        <v>448</v>
      </c>
      <c r="B292" s="13" t="s">
        <v>450</v>
      </c>
      <c r="C292" s="12" t="s">
        <v>448</v>
      </c>
      <c r="D292" s="14">
        <v>5000</v>
      </c>
      <c r="E292" s="58">
        <v>11911.7</v>
      </c>
      <c r="F292" s="51">
        <v>1014.8</v>
      </c>
      <c r="G292" s="58">
        <v>13694.16</v>
      </c>
      <c r="H292" s="51">
        <v>273.89999999999998</v>
      </c>
      <c r="I292" s="14">
        <f>G292/E292*100</f>
        <v>114.96394301401142</v>
      </c>
      <c r="J292" s="27">
        <f t="shared" si="40"/>
        <v>1782.4599999999991</v>
      </c>
    </row>
    <row r="293" spans="1:10" ht="90">
      <c r="A293" s="24" t="s">
        <v>831</v>
      </c>
      <c r="B293" s="19" t="s">
        <v>451</v>
      </c>
      <c r="C293" s="7" t="s">
        <v>452</v>
      </c>
      <c r="D293" s="14">
        <v>40000</v>
      </c>
      <c r="E293" s="49">
        <f>E294</f>
        <v>92522.51</v>
      </c>
      <c r="F293" s="49">
        <v>9460.9</v>
      </c>
      <c r="G293" s="49">
        <f>G294</f>
        <v>107810.86</v>
      </c>
      <c r="H293" s="49">
        <v>269.5</v>
      </c>
      <c r="I293" s="20">
        <f>G293/E293*100</f>
        <v>116.5239248265098</v>
      </c>
      <c r="J293" s="27">
        <f t="shared" si="40"/>
        <v>15288.350000000006</v>
      </c>
    </row>
    <row r="294" spans="1:10" ht="101.25" customHeight="1">
      <c r="A294" s="7" t="s">
        <v>452</v>
      </c>
      <c r="B294" s="5" t="s">
        <v>453</v>
      </c>
      <c r="C294" s="7" t="s">
        <v>452</v>
      </c>
      <c r="D294" s="6">
        <v>40000</v>
      </c>
      <c r="E294" s="48">
        <f>E295+E297</f>
        <v>92522.51</v>
      </c>
      <c r="F294" s="48">
        <v>9460.9</v>
      </c>
      <c r="G294" s="48">
        <f>G295+G297</f>
        <v>107810.86</v>
      </c>
      <c r="H294" s="48">
        <v>269.5</v>
      </c>
      <c r="I294" s="20">
        <f>G294/E294*100</f>
        <v>116.5239248265098</v>
      </c>
      <c r="J294" s="27">
        <f t="shared" si="40"/>
        <v>15288.350000000006</v>
      </c>
    </row>
    <row r="295" spans="1:10" ht="77.25" customHeight="1">
      <c r="A295" s="7" t="s">
        <v>454</v>
      </c>
      <c r="B295" s="5" t="s">
        <v>455</v>
      </c>
      <c r="C295" s="7" t="s">
        <v>454</v>
      </c>
      <c r="D295" s="6"/>
      <c r="E295" s="48"/>
      <c r="F295" s="48">
        <v>409.9</v>
      </c>
      <c r="G295" s="48">
        <f>G296</f>
        <v>460.52</v>
      </c>
      <c r="H295" s="48"/>
      <c r="I295" s="6"/>
      <c r="J295" s="27">
        <f t="shared" si="40"/>
        <v>460.52</v>
      </c>
    </row>
    <row r="296" spans="1:10" ht="66" customHeight="1">
      <c r="A296" s="11" t="s">
        <v>454</v>
      </c>
      <c r="B296" s="9" t="s">
        <v>456</v>
      </c>
      <c r="C296" s="11" t="s">
        <v>454</v>
      </c>
      <c r="D296" s="10"/>
      <c r="E296" s="50"/>
      <c r="F296" s="50">
        <v>409.9</v>
      </c>
      <c r="G296" s="55">
        <v>460.52</v>
      </c>
      <c r="H296" s="50"/>
      <c r="I296" s="10"/>
      <c r="J296" s="27">
        <f t="shared" si="40"/>
        <v>460.52</v>
      </c>
    </row>
    <row r="297" spans="1:10" ht="87.75" customHeight="1">
      <c r="A297" s="7" t="s">
        <v>457</v>
      </c>
      <c r="B297" s="5" t="s">
        <v>458</v>
      </c>
      <c r="C297" s="7" t="s">
        <v>457</v>
      </c>
      <c r="D297" s="6">
        <v>40000</v>
      </c>
      <c r="E297" s="48">
        <f>E298</f>
        <v>92522.51</v>
      </c>
      <c r="F297" s="48">
        <v>9051</v>
      </c>
      <c r="G297" s="48">
        <f>G298</f>
        <v>107350.34</v>
      </c>
      <c r="H297" s="48">
        <v>268.39999999999998</v>
      </c>
      <c r="I297" s="6">
        <f>G297/E297*100</f>
        <v>116.02618649234657</v>
      </c>
      <c r="J297" s="27">
        <f t="shared" si="40"/>
        <v>14827.830000000002</v>
      </c>
    </row>
    <row r="298" spans="1:10" ht="89.25" customHeight="1">
      <c r="A298" s="11" t="s">
        <v>457</v>
      </c>
      <c r="B298" s="9" t="s">
        <v>459</v>
      </c>
      <c r="C298" s="11" t="s">
        <v>457</v>
      </c>
      <c r="D298" s="10">
        <v>40000</v>
      </c>
      <c r="E298" s="50">
        <v>92522.51</v>
      </c>
      <c r="F298" s="50">
        <v>9051</v>
      </c>
      <c r="G298" s="55">
        <v>107350.34</v>
      </c>
      <c r="H298" s="50">
        <v>268.39999999999998</v>
      </c>
      <c r="I298" s="10">
        <f>G298/E298*100</f>
        <v>116.02618649234657</v>
      </c>
      <c r="J298" s="27">
        <f t="shared" si="40"/>
        <v>14827.830000000002</v>
      </c>
    </row>
    <row r="299" spans="1:10" ht="36" customHeight="1">
      <c r="A299" s="4" t="s">
        <v>460</v>
      </c>
      <c r="B299" s="5" t="s">
        <v>461</v>
      </c>
      <c r="C299" s="4" t="s">
        <v>460</v>
      </c>
      <c r="D299" s="6">
        <v>118500</v>
      </c>
      <c r="E299" s="48">
        <f>E300+E303+E306</f>
        <v>119000</v>
      </c>
      <c r="F299" s="48">
        <v>17715</v>
      </c>
      <c r="G299" s="48">
        <f>G300+G303+G306</f>
        <v>128664.54999999999</v>
      </c>
      <c r="H299" s="48">
        <v>108.6</v>
      </c>
      <c r="I299" s="6">
        <f>G299/E299*100</f>
        <v>108.1214705882353</v>
      </c>
      <c r="J299" s="28">
        <f t="shared" si="40"/>
        <v>9664.5499999999884</v>
      </c>
    </row>
    <row r="300" spans="1:10" ht="33" customHeight="1">
      <c r="A300" s="4" t="s">
        <v>462</v>
      </c>
      <c r="B300" s="5" t="s">
        <v>463</v>
      </c>
      <c r="C300" s="4" t="s">
        <v>462</v>
      </c>
      <c r="D300" s="6">
        <v>110000</v>
      </c>
      <c r="E300" s="48">
        <v>100000</v>
      </c>
      <c r="F300" s="48">
        <v>14159.6</v>
      </c>
      <c r="G300" s="48">
        <f>G301</f>
        <v>103531.12</v>
      </c>
      <c r="H300" s="48">
        <v>94.1</v>
      </c>
      <c r="I300" s="6">
        <f t="shared" ref="I300:I301" si="45">G300/E300*100</f>
        <v>103.53112</v>
      </c>
      <c r="J300" s="27">
        <f t="shared" si="40"/>
        <v>3531.1199999999953</v>
      </c>
    </row>
    <row r="301" spans="1:10" ht="50.25" customHeight="1">
      <c r="A301" s="4" t="s">
        <v>464</v>
      </c>
      <c r="B301" s="5" t="s">
        <v>465</v>
      </c>
      <c r="C301" s="4" t="s">
        <v>464</v>
      </c>
      <c r="D301" s="6">
        <v>110000</v>
      </c>
      <c r="E301" s="48">
        <v>100000</v>
      </c>
      <c r="F301" s="48">
        <v>14159.6</v>
      </c>
      <c r="G301" s="48">
        <f>G302</f>
        <v>103531.12</v>
      </c>
      <c r="H301" s="48">
        <v>94.1</v>
      </c>
      <c r="I301" s="6">
        <f t="shared" si="45"/>
        <v>103.53112</v>
      </c>
      <c r="J301" s="27">
        <f t="shared" si="40"/>
        <v>3531.1199999999953</v>
      </c>
    </row>
    <row r="302" spans="1:10" ht="39" customHeight="1">
      <c r="A302" s="8" t="s">
        <v>832</v>
      </c>
      <c r="B302" s="9" t="s">
        <v>466</v>
      </c>
      <c r="C302" s="12" t="s">
        <v>464</v>
      </c>
      <c r="D302" s="10">
        <v>110000</v>
      </c>
      <c r="E302" s="50">
        <v>100000</v>
      </c>
      <c r="F302" s="50">
        <v>14159.6</v>
      </c>
      <c r="G302" s="55">
        <v>103531.12</v>
      </c>
      <c r="H302" s="50">
        <v>94.1</v>
      </c>
      <c r="I302" s="10">
        <f>G302/E302*100</f>
        <v>103.53112</v>
      </c>
      <c r="J302" s="27">
        <f t="shared" si="40"/>
        <v>3531.1199999999953</v>
      </c>
    </row>
    <row r="303" spans="1:10" ht="44.25" customHeight="1">
      <c r="A303" s="4" t="s">
        <v>467</v>
      </c>
      <c r="B303" s="5" t="s">
        <v>468</v>
      </c>
      <c r="C303" s="4" t="s">
        <v>467</v>
      </c>
      <c r="D303" s="6">
        <v>8500</v>
      </c>
      <c r="E303" s="48">
        <v>9800</v>
      </c>
      <c r="F303" s="48">
        <v>981.2</v>
      </c>
      <c r="G303" s="48">
        <f>G304</f>
        <v>12542.11</v>
      </c>
      <c r="H303" s="48">
        <v>147.6</v>
      </c>
      <c r="I303" s="6">
        <f>G303/E303*100</f>
        <v>127.9807142857143</v>
      </c>
      <c r="J303" s="27">
        <f t="shared" si="40"/>
        <v>2742.1100000000006</v>
      </c>
    </row>
    <row r="304" spans="1:10" ht="56.25" customHeight="1">
      <c r="A304" s="4" t="s">
        <v>469</v>
      </c>
      <c r="B304" s="5" t="s">
        <v>470</v>
      </c>
      <c r="C304" s="4" t="s">
        <v>469</v>
      </c>
      <c r="D304" s="6">
        <v>8500</v>
      </c>
      <c r="E304" s="48">
        <v>9800</v>
      </c>
      <c r="F304" s="48">
        <v>981.2</v>
      </c>
      <c r="G304" s="48">
        <f>G305</f>
        <v>12542.11</v>
      </c>
      <c r="H304" s="48">
        <v>147.6</v>
      </c>
      <c r="I304" s="6">
        <f>G304/E304*100</f>
        <v>127.9807142857143</v>
      </c>
      <c r="J304" s="27">
        <f t="shared" si="40"/>
        <v>2742.1100000000006</v>
      </c>
    </row>
    <row r="305" spans="1:10" ht="51.75" customHeight="1">
      <c r="A305" s="8" t="s">
        <v>833</v>
      </c>
      <c r="B305" s="9" t="s">
        <v>471</v>
      </c>
      <c r="C305" s="12" t="s">
        <v>469</v>
      </c>
      <c r="D305" s="10">
        <v>8500</v>
      </c>
      <c r="E305" s="50">
        <v>9800</v>
      </c>
      <c r="F305" s="50">
        <v>981.2</v>
      </c>
      <c r="G305" s="55">
        <v>12542.11</v>
      </c>
      <c r="H305" s="50">
        <v>147.6</v>
      </c>
      <c r="I305" s="10">
        <f>G305/E305*100</f>
        <v>127.9807142857143</v>
      </c>
      <c r="J305" s="27">
        <f t="shared" si="40"/>
        <v>2742.1100000000006</v>
      </c>
    </row>
    <row r="306" spans="1:10" ht="69" customHeight="1">
      <c r="A306" s="4" t="s">
        <v>472</v>
      </c>
      <c r="B306" s="5" t="s">
        <v>473</v>
      </c>
      <c r="C306" s="4" t="s">
        <v>472</v>
      </c>
      <c r="D306" s="6"/>
      <c r="E306" s="48">
        <v>9200</v>
      </c>
      <c r="F306" s="48">
        <v>2574.1999999999998</v>
      </c>
      <c r="G306" s="48">
        <f>G307</f>
        <v>12591.32</v>
      </c>
      <c r="H306" s="48"/>
      <c r="I306" s="6">
        <f>G306/E306*100</f>
        <v>136.86217391304348</v>
      </c>
      <c r="J306" s="27">
        <f t="shared" si="40"/>
        <v>3391.3199999999997</v>
      </c>
    </row>
    <row r="307" spans="1:10" ht="63.75" customHeight="1">
      <c r="A307" s="4" t="s">
        <v>474</v>
      </c>
      <c r="B307" s="5" t="s">
        <v>475</v>
      </c>
      <c r="C307" s="4" t="s">
        <v>474</v>
      </c>
      <c r="D307" s="6"/>
      <c r="E307" s="48">
        <v>9200</v>
      </c>
      <c r="F307" s="48">
        <v>2574.1999999999998</v>
      </c>
      <c r="G307" s="48">
        <f>G308</f>
        <v>12591.32</v>
      </c>
      <c r="H307" s="48"/>
      <c r="I307" s="6">
        <f t="shared" ref="I307:I308" si="46">G307/E307*100</f>
        <v>136.86217391304348</v>
      </c>
      <c r="J307" s="27">
        <f t="shared" si="40"/>
        <v>3391.3199999999997</v>
      </c>
    </row>
    <row r="308" spans="1:10" ht="87" customHeight="1">
      <c r="A308" s="7" t="s">
        <v>476</v>
      </c>
      <c r="B308" s="5" t="s">
        <v>477</v>
      </c>
      <c r="C308" s="7" t="s">
        <v>476</v>
      </c>
      <c r="D308" s="6"/>
      <c r="E308" s="48">
        <v>9200</v>
      </c>
      <c r="F308" s="48">
        <v>2574.1999999999998</v>
      </c>
      <c r="G308" s="48">
        <f>G309</f>
        <v>12591.32</v>
      </c>
      <c r="H308" s="48"/>
      <c r="I308" s="6">
        <f t="shared" si="46"/>
        <v>136.86217391304348</v>
      </c>
      <c r="J308" s="27">
        <f t="shared" si="40"/>
        <v>3391.3199999999997</v>
      </c>
    </row>
    <row r="309" spans="1:10" ht="44.25" customHeight="1">
      <c r="A309" s="11" t="s">
        <v>834</v>
      </c>
      <c r="B309" s="9" t="s">
        <v>478</v>
      </c>
      <c r="C309" s="11" t="s">
        <v>834</v>
      </c>
      <c r="D309" s="10"/>
      <c r="E309" s="50">
        <v>9200</v>
      </c>
      <c r="F309" s="50">
        <v>2574.1999999999998</v>
      </c>
      <c r="G309" s="55">
        <v>12591.32</v>
      </c>
      <c r="H309" s="50"/>
      <c r="I309" s="10">
        <f>G309/E309*100</f>
        <v>136.86217391304348</v>
      </c>
      <c r="J309" s="27">
        <f t="shared" si="40"/>
        <v>3391.3199999999997</v>
      </c>
    </row>
    <row r="310" spans="1:10" ht="15.75" customHeight="1">
      <c r="A310" s="4" t="s">
        <v>479</v>
      </c>
      <c r="B310" s="5" t="s">
        <v>480</v>
      </c>
      <c r="C310" s="4" t="s">
        <v>479</v>
      </c>
      <c r="D310" s="6">
        <v>133500</v>
      </c>
      <c r="E310" s="48">
        <f>E311</f>
        <v>136991.40000000002</v>
      </c>
      <c r="F310" s="48">
        <v>26522</v>
      </c>
      <c r="G310" s="48">
        <f>G311</f>
        <v>153961.56</v>
      </c>
      <c r="H310" s="48">
        <v>115.3</v>
      </c>
      <c r="I310" s="6">
        <f>G310/E310*100</f>
        <v>112.38775572773179</v>
      </c>
      <c r="J310" s="28">
        <f t="shared" si="40"/>
        <v>16970.159999999974</v>
      </c>
    </row>
    <row r="311" spans="1:10" ht="38.25" customHeight="1">
      <c r="A311" s="4" t="s">
        <v>481</v>
      </c>
      <c r="B311" s="5" t="s">
        <v>482</v>
      </c>
      <c r="C311" s="4" t="s">
        <v>481</v>
      </c>
      <c r="D311" s="6">
        <v>133500</v>
      </c>
      <c r="E311" s="48">
        <f>E312</f>
        <v>136991.40000000002</v>
      </c>
      <c r="F311" s="48">
        <v>26522</v>
      </c>
      <c r="G311" s="48">
        <f>G312</f>
        <v>153961.56</v>
      </c>
      <c r="H311" s="48">
        <v>115.3</v>
      </c>
      <c r="I311" s="6">
        <f t="shared" ref="I311:I319" si="47">G311/E311*100</f>
        <v>112.38775572773179</v>
      </c>
      <c r="J311" s="27">
        <f t="shared" si="40"/>
        <v>16970.159999999974</v>
      </c>
    </row>
    <row r="312" spans="1:10" ht="34.5" customHeight="1">
      <c r="A312" s="4" t="s">
        <v>483</v>
      </c>
      <c r="B312" s="5" t="s">
        <v>484</v>
      </c>
      <c r="C312" s="4" t="s">
        <v>483</v>
      </c>
      <c r="D312" s="6">
        <v>133500</v>
      </c>
      <c r="E312" s="48">
        <f>E313+E314+E316+E317+E319+E321</f>
        <v>136991.40000000002</v>
      </c>
      <c r="F312" s="48">
        <v>26522</v>
      </c>
      <c r="G312" s="48">
        <f>G313+G314+G316+G317+G319+G321</f>
        <v>153961.56</v>
      </c>
      <c r="H312" s="48">
        <v>115.3</v>
      </c>
      <c r="I312" s="6">
        <f t="shared" si="47"/>
        <v>112.38775572773179</v>
      </c>
      <c r="J312" s="27">
        <f t="shared" si="40"/>
        <v>16970.159999999974</v>
      </c>
    </row>
    <row r="313" spans="1:10" ht="33.75">
      <c r="A313" s="8" t="s">
        <v>835</v>
      </c>
      <c r="B313" s="9" t="s">
        <v>485</v>
      </c>
      <c r="C313" s="12" t="s">
        <v>483</v>
      </c>
      <c r="D313" s="10">
        <v>38500</v>
      </c>
      <c r="E313" s="50">
        <v>36350.300000000003</v>
      </c>
      <c r="F313" s="50">
        <v>13553.6</v>
      </c>
      <c r="G313" s="50">
        <v>49958.559999999998</v>
      </c>
      <c r="H313" s="50">
        <v>129.80000000000001</v>
      </c>
      <c r="I313" s="14">
        <f t="shared" si="47"/>
        <v>137.43644481613632</v>
      </c>
      <c r="J313" s="27">
        <f t="shared" si="40"/>
        <v>13608.259999999995</v>
      </c>
    </row>
    <row r="314" spans="1:10" ht="33.75">
      <c r="A314" s="8" t="s">
        <v>835</v>
      </c>
      <c r="B314" s="9" t="s">
        <v>486</v>
      </c>
      <c r="C314" s="12" t="s">
        <v>483</v>
      </c>
      <c r="D314" s="10"/>
      <c r="E314" s="50">
        <v>245.4</v>
      </c>
      <c r="F314" s="50"/>
      <c r="G314" s="50">
        <v>245.39</v>
      </c>
      <c r="H314" s="50"/>
      <c r="I314" s="14">
        <f t="shared" si="47"/>
        <v>99.995925020374884</v>
      </c>
      <c r="J314" s="27">
        <f t="shared" si="40"/>
        <v>-1.0000000000019327E-2</v>
      </c>
    </row>
    <row r="315" spans="1:10" ht="33.75">
      <c r="A315" s="8" t="s">
        <v>835</v>
      </c>
      <c r="B315" s="5" t="s">
        <v>487</v>
      </c>
      <c r="C315" s="4" t="s">
        <v>483</v>
      </c>
      <c r="D315" s="6">
        <v>57000</v>
      </c>
      <c r="E315" s="48">
        <v>53895.7</v>
      </c>
      <c r="F315" s="48">
        <v>5283.3</v>
      </c>
      <c r="G315" s="48">
        <f>G316+G317</f>
        <v>52980.78</v>
      </c>
      <c r="H315" s="48">
        <v>92.9</v>
      </c>
      <c r="I315" s="6">
        <f t="shared" si="47"/>
        <v>98.302424868774324</v>
      </c>
      <c r="J315" s="27">
        <f t="shared" si="40"/>
        <v>-914.91999999999825</v>
      </c>
    </row>
    <row r="316" spans="1:10" ht="33.75">
      <c r="A316" s="8" t="s">
        <v>835</v>
      </c>
      <c r="B316" s="9" t="s">
        <v>488</v>
      </c>
      <c r="C316" s="12" t="s">
        <v>483</v>
      </c>
      <c r="D316" s="10">
        <v>25000</v>
      </c>
      <c r="E316" s="50">
        <v>27746</v>
      </c>
      <c r="F316" s="50">
        <v>3058.3</v>
      </c>
      <c r="G316" s="50">
        <v>28381.54</v>
      </c>
      <c r="H316" s="50">
        <v>113.5</v>
      </c>
      <c r="I316" s="14">
        <f t="shared" si="47"/>
        <v>102.2905644056801</v>
      </c>
      <c r="J316" s="27">
        <f t="shared" si="40"/>
        <v>635.54000000000087</v>
      </c>
    </row>
    <row r="317" spans="1:10" ht="33.75">
      <c r="A317" s="8" t="s">
        <v>835</v>
      </c>
      <c r="B317" s="9" t="s">
        <v>489</v>
      </c>
      <c r="C317" s="12" t="s">
        <v>483</v>
      </c>
      <c r="D317" s="10">
        <v>32000</v>
      </c>
      <c r="E317" s="50">
        <v>26149.7</v>
      </c>
      <c r="F317" s="50">
        <v>2225</v>
      </c>
      <c r="G317" s="50">
        <v>24599.24</v>
      </c>
      <c r="H317" s="50">
        <v>76.900000000000006</v>
      </c>
      <c r="I317" s="14">
        <f t="shared" si="47"/>
        <v>94.070830640504482</v>
      </c>
      <c r="J317" s="27">
        <f t="shared" si="40"/>
        <v>-1550.4599999999991</v>
      </c>
    </row>
    <row r="318" spans="1:10" ht="33.75">
      <c r="A318" s="8" t="s">
        <v>835</v>
      </c>
      <c r="B318" s="5" t="s">
        <v>490</v>
      </c>
      <c r="C318" s="4" t="s">
        <v>483</v>
      </c>
      <c r="D318" s="6">
        <v>38000</v>
      </c>
      <c r="E318" s="48">
        <v>46500</v>
      </c>
      <c r="F318" s="48">
        <v>7628.3</v>
      </c>
      <c r="G318" s="48">
        <f>G319</f>
        <v>49944.38</v>
      </c>
      <c r="H318" s="48">
        <v>131.4</v>
      </c>
      <c r="I318" s="6">
        <f t="shared" si="47"/>
        <v>107.40726881720431</v>
      </c>
      <c r="J318" s="27">
        <f t="shared" si="40"/>
        <v>3444.3799999999974</v>
      </c>
    </row>
    <row r="319" spans="1:10" ht="33.75">
      <c r="A319" s="8" t="s">
        <v>835</v>
      </c>
      <c r="B319" s="9" t="s">
        <v>491</v>
      </c>
      <c r="C319" s="12" t="s">
        <v>483</v>
      </c>
      <c r="D319" s="10">
        <v>38000</v>
      </c>
      <c r="E319" s="50">
        <v>46500</v>
      </c>
      <c r="F319" s="50">
        <f>7628.3+F321</f>
        <v>7685.1</v>
      </c>
      <c r="G319" s="50">
        <v>49944.38</v>
      </c>
      <c r="H319" s="50">
        <v>131.4</v>
      </c>
      <c r="I319" s="14">
        <f t="shared" si="47"/>
        <v>107.40726881720431</v>
      </c>
      <c r="J319" s="27">
        <f t="shared" si="40"/>
        <v>3444.3799999999974</v>
      </c>
    </row>
    <row r="320" spans="1:10" ht="42.75" customHeight="1">
      <c r="A320" s="4" t="s">
        <v>492</v>
      </c>
      <c r="B320" s="5" t="s">
        <v>493</v>
      </c>
      <c r="C320" s="4" t="s">
        <v>492</v>
      </c>
      <c r="D320" s="6"/>
      <c r="E320" s="48"/>
      <c r="F320" s="48">
        <v>56.8</v>
      </c>
      <c r="G320" s="48">
        <f>G321</f>
        <v>832.45</v>
      </c>
      <c r="H320" s="48"/>
      <c r="I320" s="6"/>
      <c r="J320" s="27">
        <f t="shared" si="40"/>
        <v>832.45</v>
      </c>
    </row>
    <row r="321" spans="1:10" ht="40.5" customHeight="1">
      <c r="A321" s="8" t="s">
        <v>492</v>
      </c>
      <c r="B321" s="9" t="s">
        <v>494</v>
      </c>
      <c r="C321" s="8" t="s">
        <v>492</v>
      </c>
      <c r="D321" s="10"/>
      <c r="E321" s="50"/>
      <c r="F321" s="50">
        <v>56.8</v>
      </c>
      <c r="G321" s="50">
        <v>832.45</v>
      </c>
      <c r="H321" s="50"/>
      <c r="I321" s="10"/>
      <c r="J321" s="27">
        <f t="shared" si="40"/>
        <v>832.45</v>
      </c>
    </row>
    <row r="322" spans="1:10" ht="16.5" customHeight="1">
      <c r="A322" s="4" t="s">
        <v>495</v>
      </c>
      <c r="B322" s="5" t="s">
        <v>496</v>
      </c>
      <c r="C322" s="4" t="s">
        <v>495</v>
      </c>
      <c r="D322" s="6">
        <v>66778.8</v>
      </c>
      <c r="E322" s="48">
        <v>82250.759999999995</v>
      </c>
      <c r="F322" s="48">
        <v>9346.5</v>
      </c>
      <c r="G322" s="48">
        <v>89898.77</v>
      </c>
      <c r="H322" s="48">
        <v>134.6</v>
      </c>
      <c r="I322" s="6">
        <f>G322/E322*100</f>
        <v>109.29840648280941</v>
      </c>
      <c r="J322" s="28">
        <f t="shared" si="40"/>
        <v>7648.0100000000093</v>
      </c>
    </row>
    <row r="323" spans="1:10" ht="26.25" customHeight="1">
      <c r="A323" s="4" t="s">
        <v>497</v>
      </c>
      <c r="B323" s="5" t="s">
        <v>498</v>
      </c>
      <c r="C323" s="4" t="s">
        <v>497</v>
      </c>
      <c r="D323" s="6">
        <v>1499.2</v>
      </c>
      <c r="E323" s="48">
        <f>E324+E327</f>
        <v>2166.71</v>
      </c>
      <c r="F323" s="48">
        <v>185.2</v>
      </c>
      <c r="G323" s="48">
        <f>G324+G327</f>
        <v>2281.4300000000003</v>
      </c>
      <c r="H323" s="48">
        <v>152.19999999999999</v>
      </c>
      <c r="I323" s="6">
        <f t="shared" ref="I323:I325" si="48">G323/E323*100</f>
        <v>105.2946633375025</v>
      </c>
      <c r="J323" s="28">
        <f t="shared" si="40"/>
        <v>114.72000000000025</v>
      </c>
    </row>
    <row r="324" spans="1:10" ht="69" customHeight="1">
      <c r="A324" s="7" t="s">
        <v>499</v>
      </c>
      <c r="B324" s="5" t="s">
        <v>500</v>
      </c>
      <c r="C324" s="7" t="s">
        <v>499</v>
      </c>
      <c r="D324" s="6">
        <v>1400</v>
      </c>
      <c r="E324" s="48">
        <f>E325</f>
        <v>2130.81</v>
      </c>
      <c r="F324" s="48">
        <v>171</v>
      </c>
      <c r="G324" s="48">
        <f>G325</f>
        <v>2228.7600000000002</v>
      </c>
      <c r="H324" s="48">
        <v>159.19999999999999</v>
      </c>
      <c r="I324" s="6">
        <f t="shared" si="48"/>
        <v>104.59684345389783</v>
      </c>
      <c r="J324" s="28">
        <f t="shared" si="40"/>
        <v>97.950000000000273</v>
      </c>
    </row>
    <row r="325" spans="1:10" ht="72.75" customHeight="1">
      <c r="A325" s="4" t="s">
        <v>501</v>
      </c>
      <c r="B325" s="5" t="s">
        <v>502</v>
      </c>
      <c r="C325" s="4" t="s">
        <v>501</v>
      </c>
      <c r="D325" s="6">
        <v>1400</v>
      </c>
      <c r="E325" s="48">
        <f>E326</f>
        <v>2130.81</v>
      </c>
      <c r="F325" s="48">
        <v>171</v>
      </c>
      <c r="G325" s="48">
        <f>G326</f>
        <v>2228.7600000000002</v>
      </c>
      <c r="H325" s="48">
        <v>159.19999999999999</v>
      </c>
      <c r="I325" s="6">
        <f t="shared" si="48"/>
        <v>104.59684345389783</v>
      </c>
      <c r="J325" s="28">
        <f t="shared" si="40"/>
        <v>97.950000000000273</v>
      </c>
    </row>
    <row r="326" spans="1:10" ht="75" customHeight="1">
      <c r="A326" s="8" t="s">
        <v>501</v>
      </c>
      <c r="B326" s="9" t="s">
        <v>503</v>
      </c>
      <c r="C326" s="8" t="s">
        <v>501</v>
      </c>
      <c r="D326" s="10">
        <v>1400</v>
      </c>
      <c r="E326" s="50">
        <v>2130.81</v>
      </c>
      <c r="F326" s="50">
        <v>171</v>
      </c>
      <c r="G326" s="56">
        <v>2228.7600000000002</v>
      </c>
      <c r="H326" s="50">
        <v>159.19999999999999</v>
      </c>
      <c r="I326" s="10">
        <f>G326/E326*100</f>
        <v>104.59684345389783</v>
      </c>
      <c r="J326" s="28">
        <f t="shared" si="40"/>
        <v>97.950000000000273</v>
      </c>
    </row>
    <row r="327" spans="1:10" ht="53.25" customHeight="1">
      <c r="A327" s="4" t="s">
        <v>504</v>
      </c>
      <c r="B327" s="5" t="s">
        <v>505</v>
      </c>
      <c r="C327" s="4" t="s">
        <v>504</v>
      </c>
      <c r="D327" s="6">
        <v>99.2</v>
      </c>
      <c r="E327" s="48">
        <v>35.9</v>
      </c>
      <c r="F327" s="48">
        <v>14.2</v>
      </c>
      <c r="G327" s="48">
        <f>G328</f>
        <v>52.67</v>
      </c>
      <c r="H327" s="48">
        <v>53.1</v>
      </c>
      <c r="I327" s="6">
        <f>G327/E327*100</f>
        <v>146.71309192200559</v>
      </c>
      <c r="J327" s="28">
        <f t="shared" si="40"/>
        <v>16.770000000000003</v>
      </c>
    </row>
    <row r="328" spans="1:10" ht="91.5" customHeight="1">
      <c r="A328" s="7" t="s">
        <v>506</v>
      </c>
      <c r="B328" s="5" t="s">
        <v>507</v>
      </c>
      <c r="C328" s="7" t="s">
        <v>506</v>
      </c>
      <c r="D328" s="6">
        <v>99.2</v>
      </c>
      <c r="E328" s="48">
        <v>35.9</v>
      </c>
      <c r="F328" s="48">
        <v>14.2</v>
      </c>
      <c r="G328" s="48">
        <f>G329</f>
        <v>52.67</v>
      </c>
      <c r="H328" s="48">
        <v>53.1</v>
      </c>
      <c r="I328" s="6">
        <f t="shared" ref="I328:I391" si="49">G328/E328*100</f>
        <v>146.71309192200559</v>
      </c>
      <c r="J328" s="28">
        <f t="shared" si="40"/>
        <v>16.770000000000003</v>
      </c>
    </row>
    <row r="329" spans="1:10" ht="82.5" customHeight="1">
      <c r="A329" s="11" t="s">
        <v>506</v>
      </c>
      <c r="B329" s="9" t="s">
        <v>508</v>
      </c>
      <c r="C329" s="11" t="s">
        <v>506</v>
      </c>
      <c r="D329" s="10">
        <v>99.2</v>
      </c>
      <c r="E329" s="50">
        <v>35.9</v>
      </c>
      <c r="F329" s="50">
        <v>14.2</v>
      </c>
      <c r="G329" s="56">
        <v>52.67</v>
      </c>
      <c r="H329" s="50">
        <v>53.1</v>
      </c>
      <c r="I329" s="14">
        <f t="shared" si="49"/>
        <v>146.71309192200559</v>
      </c>
      <c r="J329" s="28">
        <f t="shared" si="40"/>
        <v>16.770000000000003</v>
      </c>
    </row>
    <row r="330" spans="1:10" ht="60.75" customHeight="1">
      <c r="A330" s="4" t="s">
        <v>509</v>
      </c>
      <c r="B330" s="5" t="s">
        <v>510</v>
      </c>
      <c r="C330" s="4" t="s">
        <v>509</v>
      </c>
      <c r="D330" s="6">
        <v>310</v>
      </c>
      <c r="E330" s="48">
        <v>1038.5999999999999</v>
      </c>
      <c r="F330" s="48">
        <v>214.3</v>
      </c>
      <c r="G330" s="48">
        <f>G331</f>
        <v>1401.24</v>
      </c>
      <c r="H330" s="48">
        <v>452</v>
      </c>
      <c r="I330" s="6">
        <f t="shared" si="49"/>
        <v>134.91623339110342</v>
      </c>
      <c r="J330" s="28">
        <f t="shared" si="40"/>
        <v>362.6400000000001</v>
      </c>
    </row>
    <row r="331" spans="1:10" ht="102" customHeight="1">
      <c r="A331" s="7" t="s">
        <v>511</v>
      </c>
      <c r="B331" s="5" t="s">
        <v>512</v>
      </c>
      <c r="C331" s="7" t="s">
        <v>511</v>
      </c>
      <c r="D331" s="6">
        <v>310</v>
      </c>
      <c r="E331" s="48">
        <v>1038.5999999999999</v>
      </c>
      <c r="F331" s="48">
        <v>214.3</v>
      </c>
      <c r="G331" s="48">
        <f>G332</f>
        <v>1401.24</v>
      </c>
      <c r="H331" s="48">
        <v>452</v>
      </c>
      <c r="I331" s="6">
        <f t="shared" si="49"/>
        <v>134.91623339110342</v>
      </c>
      <c r="J331" s="28">
        <f t="shared" si="40"/>
        <v>362.6400000000001</v>
      </c>
    </row>
    <row r="332" spans="1:10" ht="90" customHeight="1">
      <c r="A332" s="11" t="s">
        <v>511</v>
      </c>
      <c r="B332" s="9" t="s">
        <v>513</v>
      </c>
      <c r="C332" s="11" t="s">
        <v>511</v>
      </c>
      <c r="D332" s="10">
        <v>310</v>
      </c>
      <c r="E332" s="50">
        <v>1038.5999999999999</v>
      </c>
      <c r="F332" s="50">
        <v>214.3</v>
      </c>
      <c r="G332" s="56">
        <v>1401.24</v>
      </c>
      <c r="H332" s="50">
        <v>452</v>
      </c>
      <c r="I332" s="14">
        <f t="shared" si="49"/>
        <v>134.91623339110342</v>
      </c>
      <c r="J332" s="28">
        <f t="shared" si="40"/>
        <v>362.6400000000001</v>
      </c>
    </row>
    <row r="333" spans="1:10" ht="62.25" customHeight="1">
      <c r="A333" s="4" t="s">
        <v>514</v>
      </c>
      <c r="B333" s="5" t="s">
        <v>515</v>
      </c>
      <c r="C333" s="4" t="s">
        <v>514</v>
      </c>
      <c r="D333" s="6">
        <v>750</v>
      </c>
      <c r="E333" s="48">
        <f>E334+E338</f>
        <v>1294.7</v>
      </c>
      <c r="F333" s="48">
        <v>79</v>
      </c>
      <c r="G333" s="48">
        <f>G334+G338</f>
        <v>1369.25</v>
      </c>
      <c r="H333" s="48">
        <v>182.6</v>
      </c>
      <c r="I333" s="6">
        <f t="shared" si="49"/>
        <v>105.758090677377</v>
      </c>
      <c r="J333" s="28">
        <f t="shared" si="40"/>
        <v>74.549999999999955</v>
      </c>
    </row>
    <row r="334" spans="1:10" ht="66.75" customHeight="1">
      <c r="A334" s="4" t="s">
        <v>516</v>
      </c>
      <c r="B334" s="5" t="s">
        <v>517</v>
      </c>
      <c r="C334" s="4" t="s">
        <v>516</v>
      </c>
      <c r="D334" s="6">
        <v>450</v>
      </c>
      <c r="E334" s="48">
        <v>924.7</v>
      </c>
      <c r="F334" s="48">
        <v>71</v>
      </c>
      <c r="G334" s="48">
        <f>G335</f>
        <v>1019.85</v>
      </c>
      <c r="H334" s="48">
        <v>226.6</v>
      </c>
      <c r="I334" s="6">
        <f t="shared" si="49"/>
        <v>110.28982372661405</v>
      </c>
      <c r="J334" s="28">
        <f t="shared" ref="J334:J397" si="50">G334-E334</f>
        <v>95.149999999999977</v>
      </c>
    </row>
    <row r="335" spans="1:10" ht="96" customHeight="1">
      <c r="A335" s="7" t="s">
        <v>518</v>
      </c>
      <c r="B335" s="5" t="s">
        <v>519</v>
      </c>
      <c r="C335" s="7" t="s">
        <v>518</v>
      </c>
      <c r="D335" s="6">
        <v>450</v>
      </c>
      <c r="E335" s="48">
        <v>924.7</v>
      </c>
      <c r="F335" s="48">
        <v>71</v>
      </c>
      <c r="G335" s="48">
        <f>G336+G337</f>
        <v>1019.85</v>
      </c>
      <c r="H335" s="48">
        <v>226.6</v>
      </c>
      <c r="I335" s="6">
        <f t="shared" si="49"/>
        <v>110.28982372661405</v>
      </c>
      <c r="J335" s="28">
        <f t="shared" si="50"/>
        <v>95.149999999999977</v>
      </c>
    </row>
    <row r="336" spans="1:10" ht="84.75" customHeight="1">
      <c r="A336" s="11" t="s">
        <v>518</v>
      </c>
      <c r="B336" s="9" t="s">
        <v>520</v>
      </c>
      <c r="C336" s="11" t="s">
        <v>518</v>
      </c>
      <c r="D336" s="10">
        <v>100</v>
      </c>
      <c r="E336" s="50">
        <v>32.4</v>
      </c>
      <c r="F336" s="50">
        <v>8</v>
      </c>
      <c r="G336" s="50">
        <v>40.369999999999997</v>
      </c>
      <c r="H336" s="50">
        <v>40.4</v>
      </c>
      <c r="I336" s="14">
        <f t="shared" si="49"/>
        <v>124.59876543209876</v>
      </c>
      <c r="J336" s="28">
        <f t="shared" si="50"/>
        <v>7.9699999999999989</v>
      </c>
    </row>
    <row r="337" spans="1:10" ht="76.5" customHeight="1">
      <c r="A337" s="11" t="s">
        <v>518</v>
      </c>
      <c r="B337" s="9" t="s">
        <v>521</v>
      </c>
      <c r="C337" s="11" t="s">
        <v>518</v>
      </c>
      <c r="D337" s="10">
        <v>350</v>
      </c>
      <c r="E337" s="50">
        <v>892.3</v>
      </c>
      <c r="F337" s="50">
        <v>63</v>
      </c>
      <c r="G337" s="50">
        <v>979.48</v>
      </c>
      <c r="H337" s="50">
        <v>279.89999999999998</v>
      </c>
      <c r="I337" s="14">
        <f t="shared" si="49"/>
        <v>109.77025664014346</v>
      </c>
      <c r="J337" s="28">
        <f t="shared" si="50"/>
        <v>87.180000000000064</v>
      </c>
    </row>
    <row r="338" spans="1:10" ht="44.25" customHeight="1">
      <c r="A338" s="4" t="s">
        <v>522</v>
      </c>
      <c r="B338" s="5" t="s">
        <v>523</v>
      </c>
      <c r="C338" s="4" t="s">
        <v>522</v>
      </c>
      <c r="D338" s="6">
        <v>300</v>
      </c>
      <c r="E338" s="48">
        <v>370</v>
      </c>
      <c r="F338" s="48">
        <v>8</v>
      </c>
      <c r="G338" s="48">
        <v>349.4</v>
      </c>
      <c r="H338" s="48">
        <v>116.5</v>
      </c>
      <c r="I338" s="6">
        <f t="shared" si="49"/>
        <v>94.432432432432421</v>
      </c>
      <c r="J338" s="28">
        <f t="shared" si="50"/>
        <v>-20.600000000000023</v>
      </c>
    </row>
    <row r="339" spans="1:10" ht="75" customHeight="1">
      <c r="A339" s="7" t="s">
        <v>524</v>
      </c>
      <c r="B339" s="5" t="s">
        <v>525</v>
      </c>
      <c r="C339" s="7" t="s">
        <v>524</v>
      </c>
      <c r="D339" s="6">
        <v>300</v>
      </c>
      <c r="E339" s="48">
        <v>370</v>
      </c>
      <c r="F339" s="48">
        <v>8</v>
      </c>
      <c r="G339" s="48">
        <v>349.4</v>
      </c>
      <c r="H339" s="48">
        <v>116.5</v>
      </c>
      <c r="I339" s="6">
        <f t="shared" si="49"/>
        <v>94.432432432432421</v>
      </c>
      <c r="J339" s="28">
        <f t="shared" si="50"/>
        <v>-20.600000000000023</v>
      </c>
    </row>
    <row r="340" spans="1:10" ht="69.75" customHeight="1">
      <c r="A340" s="11" t="s">
        <v>524</v>
      </c>
      <c r="B340" s="9" t="s">
        <v>526</v>
      </c>
      <c r="C340" s="11" t="s">
        <v>524</v>
      </c>
      <c r="D340" s="10">
        <v>300</v>
      </c>
      <c r="E340" s="50">
        <v>370</v>
      </c>
      <c r="F340" s="50">
        <v>8</v>
      </c>
      <c r="G340" s="50">
        <v>349.4</v>
      </c>
      <c r="H340" s="50">
        <v>116.5</v>
      </c>
      <c r="I340" s="14">
        <f t="shared" si="49"/>
        <v>94.432432432432421</v>
      </c>
      <c r="J340" s="28">
        <f t="shared" si="50"/>
        <v>-20.600000000000023</v>
      </c>
    </row>
    <row r="341" spans="1:10" ht="117.75" customHeight="1">
      <c r="A341" s="7" t="s">
        <v>527</v>
      </c>
      <c r="B341" s="5" t="s">
        <v>528</v>
      </c>
      <c r="C341" s="7" t="s">
        <v>527</v>
      </c>
      <c r="D341" s="6">
        <v>8511</v>
      </c>
      <c r="E341" s="48">
        <v>11005.4</v>
      </c>
      <c r="F341" s="48">
        <v>1045.7</v>
      </c>
      <c r="G341" s="48">
        <v>11557.78</v>
      </c>
      <c r="H341" s="48">
        <v>135.80000000000001</v>
      </c>
      <c r="I341" s="6">
        <f t="shared" si="49"/>
        <v>105.0191724062733</v>
      </c>
      <c r="J341" s="28">
        <f t="shared" si="50"/>
        <v>552.38000000000102</v>
      </c>
    </row>
    <row r="342" spans="1:10" ht="35.25" customHeight="1">
      <c r="A342" s="4" t="s">
        <v>529</v>
      </c>
      <c r="B342" s="5" t="s">
        <v>530</v>
      </c>
      <c r="C342" s="4" t="s">
        <v>529</v>
      </c>
      <c r="D342" s="6">
        <v>1200</v>
      </c>
      <c r="E342" s="48">
        <v>570.5</v>
      </c>
      <c r="F342" s="48">
        <v>10</v>
      </c>
      <c r="G342" s="48">
        <v>560.70000000000005</v>
      </c>
      <c r="H342" s="48">
        <v>46.7</v>
      </c>
      <c r="I342" s="6">
        <f t="shared" si="49"/>
        <v>98.282208588957062</v>
      </c>
      <c r="J342" s="28">
        <f t="shared" si="50"/>
        <v>-9.7999999999999545</v>
      </c>
    </row>
    <row r="343" spans="1:10" ht="63.75" customHeight="1">
      <c r="A343" s="4" t="s">
        <v>531</v>
      </c>
      <c r="B343" s="5" t="s">
        <v>532</v>
      </c>
      <c r="C343" s="4" t="s">
        <v>531</v>
      </c>
      <c r="D343" s="6">
        <v>1200</v>
      </c>
      <c r="E343" s="48">
        <v>570.5</v>
      </c>
      <c r="F343" s="48">
        <v>10</v>
      </c>
      <c r="G343" s="48">
        <v>560.70000000000005</v>
      </c>
      <c r="H343" s="48">
        <v>46.7</v>
      </c>
      <c r="I343" s="6">
        <f t="shared" si="49"/>
        <v>98.282208588957062</v>
      </c>
      <c r="J343" s="28">
        <f t="shared" si="50"/>
        <v>-9.7999999999999545</v>
      </c>
    </row>
    <row r="344" spans="1:10" ht="57.75" customHeight="1">
      <c r="A344" s="8" t="s">
        <v>531</v>
      </c>
      <c r="B344" s="9" t="s">
        <v>533</v>
      </c>
      <c r="C344" s="8" t="s">
        <v>531</v>
      </c>
      <c r="D344" s="10">
        <v>1200</v>
      </c>
      <c r="E344" s="50">
        <v>550</v>
      </c>
      <c r="F344" s="50"/>
      <c r="G344" s="50">
        <v>526.20000000000005</v>
      </c>
      <c r="H344" s="50">
        <v>43.9</v>
      </c>
      <c r="I344" s="14">
        <f t="shared" si="49"/>
        <v>95.672727272727272</v>
      </c>
      <c r="J344" s="28">
        <f t="shared" si="50"/>
        <v>-23.799999999999955</v>
      </c>
    </row>
    <row r="345" spans="1:10" ht="61.5" customHeight="1">
      <c r="A345" s="8" t="s">
        <v>531</v>
      </c>
      <c r="B345" s="9" t="s">
        <v>534</v>
      </c>
      <c r="C345" s="8" t="s">
        <v>531</v>
      </c>
      <c r="D345" s="10"/>
      <c r="E345" s="50">
        <v>20.5</v>
      </c>
      <c r="F345" s="50">
        <v>10</v>
      </c>
      <c r="G345" s="50">
        <v>34.5</v>
      </c>
      <c r="H345" s="50"/>
      <c r="I345" s="14">
        <f t="shared" si="49"/>
        <v>168.29268292682926</v>
      </c>
      <c r="J345" s="28">
        <f t="shared" si="50"/>
        <v>14</v>
      </c>
    </row>
    <row r="346" spans="1:10" ht="38.25" customHeight="1">
      <c r="A346" s="4" t="s">
        <v>535</v>
      </c>
      <c r="B346" s="5" t="s">
        <v>536</v>
      </c>
      <c r="C346" s="4" t="s">
        <v>535</v>
      </c>
      <c r="D346" s="6">
        <v>850</v>
      </c>
      <c r="E346" s="48">
        <v>750</v>
      </c>
      <c r="F346" s="48">
        <v>158.6</v>
      </c>
      <c r="G346" s="48">
        <f>G347</f>
        <v>963.67</v>
      </c>
      <c r="H346" s="48">
        <v>113.4</v>
      </c>
      <c r="I346" s="6">
        <f t="shared" si="49"/>
        <v>128.48933333333332</v>
      </c>
      <c r="J346" s="28">
        <f t="shared" si="50"/>
        <v>213.66999999999996</v>
      </c>
    </row>
    <row r="347" spans="1:10" ht="75.75" customHeight="1">
      <c r="A347" s="4" t="s">
        <v>537</v>
      </c>
      <c r="B347" s="5" t="s">
        <v>538</v>
      </c>
      <c r="C347" s="4" t="s">
        <v>537</v>
      </c>
      <c r="D347" s="6">
        <v>850</v>
      </c>
      <c r="E347" s="48">
        <v>750</v>
      </c>
      <c r="F347" s="48">
        <v>158.6</v>
      </c>
      <c r="G347" s="48">
        <f>G348</f>
        <v>963.67</v>
      </c>
      <c r="H347" s="48">
        <v>113.4</v>
      </c>
      <c r="I347" s="6">
        <f t="shared" si="49"/>
        <v>128.48933333333332</v>
      </c>
      <c r="J347" s="28">
        <f t="shared" si="50"/>
        <v>213.66999999999996</v>
      </c>
    </row>
    <row r="348" spans="1:10" ht="72" customHeight="1">
      <c r="A348" s="8" t="s">
        <v>537</v>
      </c>
      <c r="B348" s="9" t="s">
        <v>539</v>
      </c>
      <c r="C348" s="8" t="s">
        <v>537</v>
      </c>
      <c r="D348" s="10">
        <v>850</v>
      </c>
      <c r="E348" s="50">
        <v>750</v>
      </c>
      <c r="F348" s="50">
        <v>158.6</v>
      </c>
      <c r="G348" s="50">
        <v>963.67</v>
      </c>
      <c r="H348" s="50">
        <v>113.4</v>
      </c>
      <c r="I348" s="14">
        <f t="shared" si="49"/>
        <v>128.48933333333332</v>
      </c>
      <c r="J348" s="28">
        <f t="shared" si="50"/>
        <v>213.66999999999996</v>
      </c>
    </row>
    <row r="349" spans="1:10" ht="42.75" customHeight="1">
      <c r="A349" s="4" t="s">
        <v>540</v>
      </c>
      <c r="B349" s="5" t="s">
        <v>541</v>
      </c>
      <c r="C349" s="4" t="s">
        <v>540</v>
      </c>
      <c r="D349" s="6">
        <v>1525</v>
      </c>
      <c r="E349" s="48">
        <v>1901.3</v>
      </c>
      <c r="F349" s="48">
        <v>246.6</v>
      </c>
      <c r="G349" s="48">
        <f>G350+G351</f>
        <v>361.98</v>
      </c>
      <c r="H349" s="48">
        <v>138.1</v>
      </c>
      <c r="I349" s="6">
        <f t="shared" si="49"/>
        <v>19.038552569294694</v>
      </c>
      <c r="J349" s="28">
        <f t="shared" si="50"/>
        <v>-1539.32</v>
      </c>
    </row>
    <row r="350" spans="1:10" ht="31.5" customHeight="1">
      <c r="A350" s="8" t="s">
        <v>540</v>
      </c>
      <c r="B350" s="9" t="s">
        <v>542</v>
      </c>
      <c r="C350" s="8" t="s">
        <v>540</v>
      </c>
      <c r="D350" s="10">
        <v>125</v>
      </c>
      <c r="E350" s="50">
        <v>9.5</v>
      </c>
      <c r="F350" s="50"/>
      <c r="G350" s="50">
        <v>9.5</v>
      </c>
      <c r="H350" s="50">
        <v>7.6</v>
      </c>
      <c r="I350" s="6">
        <f t="shared" si="49"/>
        <v>100</v>
      </c>
      <c r="J350" s="28">
        <f t="shared" si="50"/>
        <v>0</v>
      </c>
    </row>
    <row r="351" spans="1:10" ht="37.5" customHeight="1">
      <c r="A351" s="8" t="s">
        <v>540</v>
      </c>
      <c r="B351" s="9" t="s">
        <v>543</v>
      </c>
      <c r="C351" s="8" t="s">
        <v>540</v>
      </c>
      <c r="D351" s="10"/>
      <c r="E351" s="50">
        <v>291.8</v>
      </c>
      <c r="F351" s="50">
        <v>56.1</v>
      </c>
      <c r="G351" s="50">
        <v>352.48</v>
      </c>
      <c r="H351" s="50"/>
      <c r="I351" s="6">
        <f t="shared" si="49"/>
        <v>120.79506511309116</v>
      </c>
      <c r="J351" s="28">
        <f t="shared" si="50"/>
        <v>60.680000000000007</v>
      </c>
    </row>
    <row r="352" spans="1:10" ht="81.75" customHeight="1">
      <c r="A352" s="4" t="s">
        <v>544</v>
      </c>
      <c r="B352" s="5" t="s">
        <v>545</v>
      </c>
      <c r="C352" s="4" t="s">
        <v>544</v>
      </c>
      <c r="D352" s="6">
        <v>1400</v>
      </c>
      <c r="E352" s="48">
        <v>1600</v>
      </c>
      <c r="F352" s="48">
        <v>190.5</v>
      </c>
      <c r="G352" s="48">
        <v>1743.3</v>
      </c>
      <c r="H352" s="48">
        <v>124.5</v>
      </c>
      <c r="I352" s="6">
        <f t="shared" si="49"/>
        <v>108.95625</v>
      </c>
      <c r="J352" s="28">
        <f t="shared" si="50"/>
        <v>143.29999999999995</v>
      </c>
    </row>
    <row r="353" spans="1:10" ht="77.25" customHeight="1">
      <c r="A353" s="8" t="s">
        <v>544</v>
      </c>
      <c r="B353" s="9" t="s">
        <v>546</v>
      </c>
      <c r="C353" s="8" t="s">
        <v>544</v>
      </c>
      <c r="D353" s="10"/>
      <c r="E353" s="50"/>
      <c r="F353" s="50">
        <v>15</v>
      </c>
      <c r="G353" s="50">
        <v>15</v>
      </c>
      <c r="H353" s="50"/>
      <c r="I353" s="6"/>
      <c r="J353" s="28">
        <f t="shared" si="50"/>
        <v>15</v>
      </c>
    </row>
    <row r="354" spans="1:10" ht="69.75" customHeight="1">
      <c r="A354" s="8" t="s">
        <v>544</v>
      </c>
      <c r="B354" s="9" t="s">
        <v>547</v>
      </c>
      <c r="C354" s="8" t="s">
        <v>544</v>
      </c>
      <c r="D354" s="10">
        <v>1400</v>
      </c>
      <c r="E354" s="50">
        <v>1600</v>
      </c>
      <c r="F354" s="50">
        <v>175.5</v>
      </c>
      <c r="G354" s="50">
        <v>1728.3</v>
      </c>
      <c r="H354" s="50">
        <v>123.5</v>
      </c>
      <c r="I354" s="14">
        <f t="shared" si="49"/>
        <v>108.01875000000001</v>
      </c>
      <c r="J354" s="28">
        <f t="shared" si="50"/>
        <v>128.29999999999995</v>
      </c>
    </row>
    <row r="355" spans="1:10" ht="34.5" customHeight="1">
      <c r="A355" s="4" t="s">
        <v>548</v>
      </c>
      <c r="B355" s="5" t="s">
        <v>549</v>
      </c>
      <c r="C355" s="4" t="s">
        <v>548</v>
      </c>
      <c r="D355" s="6">
        <v>1250</v>
      </c>
      <c r="E355" s="48">
        <v>1210</v>
      </c>
      <c r="F355" s="48">
        <v>99.3</v>
      </c>
      <c r="G355" s="48">
        <f>G356</f>
        <v>1003.25</v>
      </c>
      <c r="H355" s="48">
        <v>80.3</v>
      </c>
      <c r="I355" s="6">
        <f t="shared" si="49"/>
        <v>82.913223140495873</v>
      </c>
      <c r="J355" s="28">
        <f t="shared" si="50"/>
        <v>-206.75</v>
      </c>
    </row>
    <row r="356" spans="1:10" ht="78" customHeight="1">
      <c r="A356" s="4" t="s">
        <v>550</v>
      </c>
      <c r="B356" s="5" t="s">
        <v>551</v>
      </c>
      <c r="C356" s="4" t="s">
        <v>550</v>
      </c>
      <c r="D356" s="6">
        <v>1250</v>
      </c>
      <c r="E356" s="48">
        <v>1210</v>
      </c>
      <c r="F356" s="48">
        <v>99.3</v>
      </c>
      <c r="G356" s="48">
        <f>G357+G358+G359</f>
        <v>1003.25</v>
      </c>
      <c r="H356" s="48">
        <v>80.3</v>
      </c>
      <c r="I356" s="6">
        <f t="shared" si="49"/>
        <v>82.913223140495873</v>
      </c>
      <c r="J356" s="28">
        <f t="shared" si="50"/>
        <v>-206.75</v>
      </c>
    </row>
    <row r="357" spans="1:10" ht="57.75" customHeight="1">
      <c r="A357" s="8" t="s">
        <v>550</v>
      </c>
      <c r="B357" s="9" t="s">
        <v>552</v>
      </c>
      <c r="C357" s="8" t="s">
        <v>550</v>
      </c>
      <c r="D357" s="10">
        <v>1200</v>
      </c>
      <c r="E357" s="50">
        <v>1110</v>
      </c>
      <c r="F357" s="50">
        <v>89</v>
      </c>
      <c r="G357" s="50">
        <v>893</v>
      </c>
      <c r="H357" s="50">
        <v>74.400000000000006</v>
      </c>
      <c r="I357" s="14">
        <f t="shared" si="49"/>
        <v>80.450450450450447</v>
      </c>
      <c r="J357" s="28">
        <f t="shared" si="50"/>
        <v>-217</v>
      </c>
    </row>
    <row r="358" spans="1:10" ht="62.25" customHeight="1">
      <c r="A358" s="8" t="s">
        <v>550</v>
      </c>
      <c r="B358" s="9" t="s">
        <v>553</v>
      </c>
      <c r="C358" s="8" t="s">
        <v>550</v>
      </c>
      <c r="D358" s="10">
        <v>10</v>
      </c>
      <c r="E358" s="50">
        <v>10</v>
      </c>
      <c r="F358" s="50">
        <v>0.3</v>
      </c>
      <c r="G358" s="50">
        <v>0.25</v>
      </c>
      <c r="H358" s="50">
        <v>2.5</v>
      </c>
      <c r="I358" s="14">
        <f t="shared" si="49"/>
        <v>2.5</v>
      </c>
      <c r="J358" s="28">
        <f t="shared" si="50"/>
        <v>-9.75</v>
      </c>
    </row>
    <row r="359" spans="1:10" ht="60" customHeight="1">
      <c r="A359" s="8" t="s">
        <v>550</v>
      </c>
      <c r="B359" s="9" t="s">
        <v>554</v>
      </c>
      <c r="C359" s="8" t="s">
        <v>550</v>
      </c>
      <c r="D359" s="10">
        <v>40</v>
      </c>
      <c r="E359" s="50">
        <v>90</v>
      </c>
      <c r="F359" s="50">
        <v>10</v>
      </c>
      <c r="G359" s="50">
        <v>110</v>
      </c>
      <c r="H359" s="50">
        <v>275</v>
      </c>
      <c r="I359" s="14">
        <f t="shared" si="49"/>
        <v>122.22222222222223</v>
      </c>
      <c r="J359" s="28">
        <f t="shared" si="50"/>
        <v>20</v>
      </c>
    </row>
    <row r="360" spans="1:10" ht="29.25" customHeight="1">
      <c r="A360" s="4" t="s">
        <v>555</v>
      </c>
      <c r="B360" s="5" t="s">
        <v>556</v>
      </c>
      <c r="C360" s="4" t="s">
        <v>555</v>
      </c>
      <c r="D360" s="6">
        <v>3686</v>
      </c>
      <c r="E360" s="48">
        <v>6573.6</v>
      </c>
      <c r="F360" s="48">
        <v>531.29999999999995</v>
      </c>
      <c r="G360" s="48">
        <f>G361</f>
        <v>6924.88</v>
      </c>
      <c r="H360" s="48">
        <v>187.9</v>
      </c>
      <c r="I360" s="6">
        <f t="shared" si="49"/>
        <v>105.34379944018497</v>
      </c>
      <c r="J360" s="28">
        <f t="shared" si="50"/>
        <v>351.27999999999975</v>
      </c>
    </row>
    <row r="361" spans="1:10" ht="61.5" customHeight="1">
      <c r="A361" s="4" t="s">
        <v>557</v>
      </c>
      <c r="B361" s="5" t="s">
        <v>558</v>
      </c>
      <c r="C361" s="4" t="s">
        <v>557</v>
      </c>
      <c r="D361" s="6">
        <v>3686</v>
      </c>
      <c r="E361" s="48">
        <v>6573.6</v>
      </c>
      <c r="F361" s="48">
        <v>531.29999999999995</v>
      </c>
      <c r="G361" s="48">
        <f>G362+G363+G364+G365</f>
        <v>6924.88</v>
      </c>
      <c r="H361" s="48">
        <v>187.9</v>
      </c>
      <c r="I361" s="6">
        <f t="shared" si="49"/>
        <v>105.34379944018497</v>
      </c>
      <c r="J361" s="28">
        <f t="shared" si="50"/>
        <v>351.27999999999975</v>
      </c>
    </row>
    <row r="362" spans="1:10" ht="60" customHeight="1">
      <c r="A362" s="8" t="s">
        <v>557</v>
      </c>
      <c r="B362" s="9" t="s">
        <v>559</v>
      </c>
      <c r="C362" s="8" t="s">
        <v>557</v>
      </c>
      <c r="D362" s="10">
        <v>110</v>
      </c>
      <c r="E362" s="50">
        <v>550</v>
      </c>
      <c r="F362" s="50"/>
      <c r="G362" s="50">
        <v>450</v>
      </c>
      <c r="H362" s="50">
        <v>409.1</v>
      </c>
      <c r="I362" s="6">
        <f t="shared" si="49"/>
        <v>81.818181818181827</v>
      </c>
      <c r="J362" s="28">
        <f t="shared" si="50"/>
        <v>-100</v>
      </c>
    </row>
    <row r="363" spans="1:10" ht="60.75" customHeight="1">
      <c r="A363" s="8" t="s">
        <v>557</v>
      </c>
      <c r="B363" s="9" t="s">
        <v>560</v>
      </c>
      <c r="C363" s="8" t="s">
        <v>557</v>
      </c>
      <c r="D363" s="10">
        <v>1397</v>
      </c>
      <c r="E363" s="50">
        <v>3823.6</v>
      </c>
      <c r="F363" s="50">
        <v>281.3</v>
      </c>
      <c r="G363" s="50">
        <v>4187.79</v>
      </c>
      <c r="H363" s="50">
        <v>299.8</v>
      </c>
      <c r="I363" s="6">
        <f t="shared" si="49"/>
        <v>109.52479338842976</v>
      </c>
      <c r="J363" s="28">
        <f t="shared" si="50"/>
        <v>364.19000000000005</v>
      </c>
    </row>
    <row r="364" spans="1:10" ht="60" customHeight="1">
      <c r="A364" s="8" t="s">
        <v>557</v>
      </c>
      <c r="B364" s="9" t="s">
        <v>561</v>
      </c>
      <c r="C364" s="8" t="s">
        <v>557</v>
      </c>
      <c r="D364" s="10"/>
      <c r="E364" s="50"/>
      <c r="F364" s="50">
        <v>10</v>
      </c>
      <c r="G364" s="50">
        <v>10</v>
      </c>
      <c r="H364" s="50"/>
      <c r="I364" s="6"/>
      <c r="J364" s="28">
        <f t="shared" si="50"/>
        <v>10</v>
      </c>
    </row>
    <row r="365" spans="1:10" ht="56.25" customHeight="1">
      <c r="A365" s="8" t="s">
        <v>557</v>
      </c>
      <c r="B365" s="9" t="s">
        <v>562</v>
      </c>
      <c r="C365" s="8" t="s">
        <v>557</v>
      </c>
      <c r="D365" s="10">
        <v>2179</v>
      </c>
      <c r="E365" s="50">
        <v>2200</v>
      </c>
      <c r="F365" s="50">
        <v>239.9</v>
      </c>
      <c r="G365" s="50">
        <v>2277.09</v>
      </c>
      <c r="H365" s="50">
        <v>104.5</v>
      </c>
      <c r="I365" s="6">
        <f t="shared" si="49"/>
        <v>103.50409090909092</v>
      </c>
      <c r="J365" s="28">
        <f t="shared" si="50"/>
        <v>77.090000000000146</v>
      </c>
    </row>
    <row r="366" spans="1:10" ht="53.25" customHeight="1">
      <c r="A366" s="4" t="s">
        <v>563</v>
      </c>
      <c r="B366" s="5" t="s">
        <v>564</v>
      </c>
      <c r="C366" s="4" t="s">
        <v>563</v>
      </c>
      <c r="D366" s="6">
        <v>1340</v>
      </c>
      <c r="E366" s="48">
        <v>1928.5</v>
      </c>
      <c r="F366" s="48">
        <v>182.1</v>
      </c>
      <c r="G366" s="48">
        <f>G367</f>
        <v>1454.29</v>
      </c>
      <c r="H366" s="48">
        <v>110.8</v>
      </c>
      <c r="I366" s="6">
        <f t="shared" si="49"/>
        <v>75.410422608244744</v>
      </c>
      <c r="J366" s="28">
        <f t="shared" si="50"/>
        <v>-474.21000000000004</v>
      </c>
    </row>
    <row r="367" spans="1:10" ht="93" customHeight="1">
      <c r="A367" s="7" t="s">
        <v>565</v>
      </c>
      <c r="B367" s="5" t="s">
        <v>566</v>
      </c>
      <c r="C367" s="7" t="s">
        <v>565</v>
      </c>
      <c r="D367" s="6">
        <v>1300</v>
      </c>
      <c r="E367" s="48">
        <v>1900</v>
      </c>
      <c r="F367" s="48">
        <v>181.1</v>
      </c>
      <c r="G367" s="48">
        <f>G368+G369</f>
        <v>1454.29</v>
      </c>
      <c r="H367" s="48">
        <v>111.9</v>
      </c>
      <c r="I367" s="6">
        <f t="shared" si="49"/>
        <v>76.541578947368421</v>
      </c>
      <c r="J367" s="28">
        <f t="shared" si="50"/>
        <v>-445.71000000000004</v>
      </c>
    </row>
    <row r="368" spans="1:10" ht="88.5" customHeight="1">
      <c r="A368" s="11" t="s">
        <v>565</v>
      </c>
      <c r="B368" s="9" t="s">
        <v>567</v>
      </c>
      <c r="C368" s="11" t="s">
        <v>565</v>
      </c>
      <c r="D368" s="10">
        <v>1200</v>
      </c>
      <c r="E368" s="50">
        <v>1850</v>
      </c>
      <c r="F368" s="50">
        <v>180.6</v>
      </c>
      <c r="G368" s="50">
        <v>1423.98</v>
      </c>
      <c r="H368" s="50">
        <v>118.7</v>
      </c>
      <c r="I368" s="14">
        <f t="shared" si="49"/>
        <v>76.9718918918919</v>
      </c>
      <c r="J368" s="28">
        <f t="shared" si="50"/>
        <v>-426.02</v>
      </c>
    </row>
    <row r="369" spans="1:10" ht="89.25" customHeight="1">
      <c r="A369" s="11" t="s">
        <v>565</v>
      </c>
      <c r="B369" s="9" t="s">
        <v>568</v>
      </c>
      <c r="C369" s="11" t="s">
        <v>565</v>
      </c>
      <c r="D369" s="10">
        <v>100</v>
      </c>
      <c r="E369" s="50">
        <v>50</v>
      </c>
      <c r="F369" s="50">
        <v>0.5</v>
      </c>
      <c r="G369" s="50">
        <v>30.31</v>
      </c>
      <c r="H369" s="50">
        <v>30.3</v>
      </c>
      <c r="I369" s="14">
        <f t="shared" si="49"/>
        <v>60.62</v>
      </c>
      <c r="J369" s="28">
        <f t="shared" si="50"/>
        <v>-19.690000000000001</v>
      </c>
    </row>
    <row r="370" spans="1:10" ht="63.75" customHeight="1">
      <c r="A370" s="4" t="s">
        <v>569</v>
      </c>
      <c r="B370" s="5" t="s">
        <v>570</v>
      </c>
      <c r="C370" s="4" t="s">
        <v>569</v>
      </c>
      <c r="D370" s="6">
        <v>40</v>
      </c>
      <c r="E370" s="48">
        <v>28.5</v>
      </c>
      <c r="F370" s="48">
        <v>1</v>
      </c>
      <c r="G370" s="48">
        <v>30</v>
      </c>
      <c r="H370" s="48">
        <v>75</v>
      </c>
      <c r="I370" s="6">
        <f t="shared" si="49"/>
        <v>105.26315789473684</v>
      </c>
      <c r="J370" s="28">
        <f t="shared" si="50"/>
        <v>1.5</v>
      </c>
    </row>
    <row r="371" spans="1:10" ht="67.5" customHeight="1">
      <c r="A371" s="8" t="s">
        <v>569</v>
      </c>
      <c r="B371" s="9" t="s">
        <v>571</v>
      </c>
      <c r="C371" s="8" t="s">
        <v>569</v>
      </c>
      <c r="D371" s="10">
        <v>20</v>
      </c>
      <c r="E371" s="50">
        <v>27.5</v>
      </c>
      <c r="F371" s="50">
        <v>1</v>
      </c>
      <c r="G371" s="50">
        <v>29</v>
      </c>
      <c r="H371" s="50">
        <v>145</v>
      </c>
      <c r="I371" s="6">
        <f t="shared" si="49"/>
        <v>105.45454545454544</v>
      </c>
      <c r="J371" s="28">
        <f t="shared" si="50"/>
        <v>1.5</v>
      </c>
    </row>
    <row r="372" spans="1:10" ht="63" customHeight="1">
      <c r="A372" s="8" t="s">
        <v>569</v>
      </c>
      <c r="B372" s="9" t="s">
        <v>572</v>
      </c>
      <c r="C372" s="8" t="s">
        <v>569</v>
      </c>
      <c r="D372" s="10">
        <v>20</v>
      </c>
      <c r="E372" s="50">
        <v>1</v>
      </c>
      <c r="F372" s="50"/>
      <c r="G372" s="50">
        <v>1</v>
      </c>
      <c r="H372" s="50">
        <v>5</v>
      </c>
      <c r="I372" s="6">
        <f t="shared" si="49"/>
        <v>100</v>
      </c>
      <c r="J372" s="28">
        <f t="shared" si="50"/>
        <v>0</v>
      </c>
    </row>
    <row r="373" spans="1:10" ht="29.25" customHeight="1">
      <c r="A373" s="4" t="s">
        <v>573</v>
      </c>
      <c r="B373" s="5" t="s">
        <v>574</v>
      </c>
      <c r="C373" s="4" t="s">
        <v>573</v>
      </c>
      <c r="D373" s="6">
        <v>140</v>
      </c>
      <c r="E373" s="48">
        <v>89.4</v>
      </c>
      <c r="F373" s="48">
        <v>76.3</v>
      </c>
      <c r="G373" s="48">
        <v>181</v>
      </c>
      <c r="H373" s="48">
        <v>129.30000000000001</v>
      </c>
      <c r="I373" s="6">
        <f t="shared" si="49"/>
        <v>202.46085011185681</v>
      </c>
      <c r="J373" s="28">
        <f t="shared" si="50"/>
        <v>91.6</v>
      </c>
    </row>
    <row r="374" spans="1:10" ht="45" customHeight="1">
      <c r="A374" s="4" t="s">
        <v>575</v>
      </c>
      <c r="B374" s="5" t="s">
        <v>576</v>
      </c>
      <c r="C374" s="4" t="s">
        <v>575</v>
      </c>
      <c r="D374" s="6">
        <v>40</v>
      </c>
      <c r="E374" s="48">
        <v>4</v>
      </c>
      <c r="F374" s="48"/>
      <c r="G374" s="48"/>
      <c r="H374" s="48"/>
      <c r="I374" s="6">
        <f t="shared" si="49"/>
        <v>0</v>
      </c>
      <c r="J374" s="28">
        <f t="shared" si="50"/>
        <v>-4</v>
      </c>
    </row>
    <row r="375" spans="1:10" ht="51.75" customHeight="1">
      <c r="A375" s="4" t="s">
        <v>577</v>
      </c>
      <c r="B375" s="5" t="s">
        <v>578</v>
      </c>
      <c r="C375" s="4" t="s">
        <v>577</v>
      </c>
      <c r="D375" s="6">
        <v>40</v>
      </c>
      <c r="E375" s="48">
        <v>4</v>
      </c>
      <c r="F375" s="48"/>
      <c r="G375" s="48"/>
      <c r="H375" s="48"/>
      <c r="I375" s="6">
        <f t="shared" si="49"/>
        <v>0</v>
      </c>
      <c r="J375" s="28">
        <f t="shared" si="50"/>
        <v>-4</v>
      </c>
    </row>
    <row r="376" spans="1:10" ht="91.5" customHeight="1">
      <c r="A376" s="7" t="s">
        <v>579</v>
      </c>
      <c r="B376" s="5" t="s">
        <v>580</v>
      </c>
      <c r="C376" s="7" t="s">
        <v>579</v>
      </c>
      <c r="D376" s="6">
        <v>40</v>
      </c>
      <c r="E376" s="48">
        <v>4</v>
      </c>
      <c r="F376" s="48"/>
      <c r="G376" s="48"/>
      <c r="H376" s="48"/>
      <c r="I376" s="6">
        <f t="shared" si="49"/>
        <v>0</v>
      </c>
      <c r="J376" s="28">
        <f t="shared" si="50"/>
        <v>-4</v>
      </c>
    </row>
    <row r="377" spans="1:10" ht="75.75" customHeight="1">
      <c r="A377" s="11" t="s">
        <v>579</v>
      </c>
      <c r="B377" s="9" t="s">
        <v>581</v>
      </c>
      <c r="C377" s="11" t="s">
        <v>579</v>
      </c>
      <c r="D377" s="10"/>
      <c r="E377" s="50">
        <v>4</v>
      </c>
      <c r="F377" s="50"/>
      <c r="G377" s="50"/>
      <c r="H377" s="50"/>
      <c r="I377" s="6">
        <f t="shared" si="49"/>
        <v>0</v>
      </c>
      <c r="J377" s="28">
        <f t="shared" si="50"/>
        <v>-4</v>
      </c>
    </row>
    <row r="378" spans="1:10" ht="83.25" hidden="1" customHeight="1">
      <c r="A378" s="11" t="s">
        <v>579</v>
      </c>
      <c r="B378" s="9" t="s">
        <v>582</v>
      </c>
      <c r="C378" s="11" t="s">
        <v>579</v>
      </c>
      <c r="D378" s="10">
        <v>40</v>
      </c>
      <c r="E378" s="50"/>
      <c r="F378" s="50"/>
      <c r="G378" s="50"/>
      <c r="H378" s="50"/>
      <c r="I378" s="6" t="e">
        <f t="shared" si="49"/>
        <v>#DIV/0!</v>
      </c>
      <c r="J378" s="28">
        <f t="shared" si="50"/>
        <v>0</v>
      </c>
    </row>
    <row r="379" spans="1:10" ht="25.5" customHeight="1">
      <c r="A379" s="4" t="s">
        <v>583</v>
      </c>
      <c r="B379" s="5" t="s">
        <v>584</v>
      </c>
      <c r="C379" s="4" t="s">
        <v>583</v>
      </c>
      <c r="D379" s="6">
        <v>100</v>
      </c>
      <c r="E379" s="48">
        <v>85.4</v>
      </c>
      <c r="F379" s="48">
        <v>76.3</v>
      </c>
      <c r="G379" s="48">
        <f>G380</f>
        <v>180.97</v>
      </c>
      <c r="H379" s="48">
        <v>181</v>
      </c>
      <c r="I379" s="6">
        <f t="shared" si="49"/>
        <v>211.9086651053864</v>
      </c>
      <c r="J379" s="28">
        <f t="shared" si="50"/>
        <v>95.57</v>
      </c>
    </row>
    <row r="380" spans="1:10" ht="66" customHeight="1">
      <c r="A380" s="4" t="s">
        <v>585</v>
      </c>
      <c r="B380" s="5" t="s">
        <v>586</v>
      </c>
      <c r="C380" s="4" t="s">
        <v>585</v>
      </c>
      <c r="D380" s="6">
        <v>100</v>
      </c>
      <c r="E380" s="48">
        <v>85.4</v>
      </c>
      <c r="F380" s="48">
        <v>76.3</v>
      </c>
      <c r="G380" s="48">
        <f>G381</f>
        <v>180.97</v>
      </c>
      <c r="H380" s="48">
        <v>181</v>
      </c>
      <c r="I380" s="6">
        <f t="shared" si="49"/>
        <v>211.9086651053864</v>
      </c>
      <c r="J380" s="28">
        <f t="shared" si="50"/>
        <v>95.57</v>
      </c>
    </row>
    <row r="381" spans="1:10" ht="63.75" customHeight="1">
      <c r="A381" s="8" t="s">
        <v>585</v>
      </c>
      <c r="B381" s="9" t="s">
        <v>587</v>
      </c>
      <c r="C381" s="8" t="s">
        <v>585</v>
      </c>
      <c r="D381" s="10">
        <v>100</v>
      </c>
      <c r="E381" s="50">
        <v>85.4</v>
      </c>
      <c r="F381" s="50">
        <v>76.3</v>
      </c>
      <c r="G381" s="50">
        <v>180.97</v>
      </c>
      <c r="H381" s="50">
        <v>181</v>
      </c>
      <c r="I381" s="14">
        <f t="shared" si="49"/>
        <v>211.9086651053864</v>
      </c>
      <c r="J381" s="28">
        <f t="shared" si="50"/>
        <v>95.57</v>
      </c>
    </row>
    <row r="382" spans="1:10" ht="52.5" customHeight="1">
      <c r="A382" s="4" t="s">
        <v>588</v>
      </c>
      <c r="B382" s="5" t="s">
        <v>589</v>
      </c>
      <c r="C382" s="4" t="s">
        <v>588</v>
      </c>
      <c r="D382" s="6">
        <v>4024</v>
      </c>
      <c r="E382" s="48">
        <v>3020</v>
      </c>
      <c r="F382" s="48">
        <v>106.2</v>
      </c>
      <c r="G382" s="48">
        <f>G383</f>
        <v>2751.35</v>
      </c>
      <c r="H382" s="48">
        <v>68.400000000000006</v>
      </c>
      <c r="I382" s="6">
        <f t="shared" si="49"/>
        <v>91.104304635761594</v>
      </c>
      <c r="J382" s="28">
        <f t="shared" si="50"/>
        <v>-268.65000000000009</v>
      </c>
    </row>
    <row r="383" spans="1:10" ht="54.75" customHeight="1">
      <c r="A383" s="4" t="s">
        <v>590</v>
      </c>
      <c r="B383" s="5" t="s">
        <v>591</v>
      </c>
      <c r="C383" s="4" t="s">
        <v>590</v>
      </c>
      <c r="D383" s="6">
        <v>4024</v>
      </c>
      <c r="E383" s="48">
        <v>3020</v>
      </c>
      <c r="F383" s="48">
        <v>106.2</v>
      </c>
      <c r="G383" s="48">
        <f>G384+G385+G386</f>
        <v>2751.35</v>
      </c>
      <c r="H383" s="48">
        <v>68.400000000000006</v>
      </c>
      <c r="I383" s="6">
        <f t="shared" si="49"/>
        <v>91.104304635761594</v>
      </c>
      <c r="J383" s="28">
        <f t="shared" si="50"/>
        <v>-268.65000000000009</v>
      </c>
    </row>
    <row r="384" spans="1:10" ht="42.75" customHeight="1">
      <c r="A384" s="8" t="s">
        <v>590</v>
      </c>
      <c r="B384" s="9" t="s">
        <v>592</v>
      </c>
      <c r="C384" s="8" t="s">
        <v>590</v>
      </c>
      <c r="D384" s="10">
        <v>2000</v>
      </c>
      <c r="E384" s="50">
        <v>1000</v>
      </c>
      <c r="F384" s="50">
        <v>12.4</v>
      </c>
      <c r="G384" s="50">
        <v>926.74</v>
      </c>
      <c r="H384" s="50">
        <v>46.3</v>
      </c>
      <c r="I384" s="14">
        <f t="shared" si="49"/>
        <v>92.674000000000007</v>
      </c>
      <c r="J384" s="28">
        <f t="shared" si="50"/>
        <v>-73.259999999999991</v>
      </c>
    </row>
    <row r="385" spans="1:10" ht="50.25" customHeight="1">
      <c r="A385" s="8" t="s">
        <v>590</v>
      </c>
      <c r="B385" s="9" t="s">
        <v>593</v>
      </c>
      <c r="C385" s="8" t="s">
        <v>590</v>
      </c>
      <c r="D385" s="10">
        <v>24</v>
      </c>
      <c r="E385" s="50">
        <v>20</v>
      </c>
      <c r="F385" s="50"/>
      <c r="G385" s="50">
        <v>22.5</v>
      </c>
      <c r="H385" s="50">
        <v>93.8</v>
      </c>
      <c r="I385" s="14">
        <f t="shared" si="49"/>
        <v>112.5</v>
      </c>
      <c r="J385" s="28">
        <f t="shared" si="50"/>
        <v>2.5</v>
      </c>
    </row>
    <row r="386" spans="1:10" ht="47.25" customHeight="1">
      <c r="A386" s="8" t="s">
        <v>590</v>
      </c>
      <c r="B386" s="9" t="s">
        <v>594</v>
      </c>
      <c r="C386" s="8" t="s">
        <v>590</v>
      </c>
      <c r="D386" s="10">
        <v>2000</v>
      </c>
      <c r="E386" s="50">
        <v>2000</v>
      </c>
      <c r="F386" s="50">
        <v>93.7</v>
      </c>
      <c r="G386" s="50">
        <v>1802.11</v>
      </c>
      <c r="H386" s="50">
        <v>90.1</v>
      </c>
      <c r="I386" s="14">
        <f t="shared" si="49"/>
        <v>90.105499999999992</v>
      </c>
      <c r="J386" s="28">
        <f t="shared" si="50"/>
        <v>-197.8900000000001</v>
      </c>
    </row>
    <row r="387" spans="1:10" ht="63" customHeight="1">
      <c r="A387" s="4" t="s">
        <v>595</v>
      </c>
      <c r="B387" s="5" t="s">
        <v>596</v>
      </c>
      <c r="C387" s="4" t="s">
        <v>595</v>
      </c>
      <c r="D387" s="6">
        <v>25</v>
      </c>
      <c r="E387" s="48">
        <f>E388</f>
        <v>13474.87</v>
      </c>
      <c r="F387" s="48"/>
      <c r="G387" s="48">
        <f>G388</f>
        <v>13474.869999999999</v>
      </c>
      <c r="H387" s="48">
        <v>53899.5</v>
      </c>
      <c r="I387" s="6">
        <f t="shared" si="49"/>
        <v>99.999999999999986</v>
      </c>
      <c r="J387" s="28">
        <f t="shared" si="50"/>
        <v>0</v>
      </c>
    </row>
    <row r="388" spans="1:10" ht="57" customHeight="1">
      <c r="A388" s="4" t="s">
        <v>597</v>
      </c>
      <c r="B388" s="5" t="s">
        <v>598</v>
      </c>
      <c r="C388" s="4" t="s">
        <v>597</v>
      </c>
      <c r="D388" s="6">
        <v>25</v>
      </c>
      <c r="E388" s="48">
        <v>13474.87</v>
      </c>
      <c r="F388" s="48"/>
      <c r="G388" s="48">
        <f>G389+G390+G391+G392+G393</f>
        <v>13474.869999999999</v>
      </c>
      <c r="H388" s="48">
        <v>53899.5</v>
      </c>
      <c r="I388" s="6">
        <f t="shared" si="49"/>
        <v>99.999999999999986</v>
      </c>
      <c r="J388" s="28">
        <f t="shared" si="50"/>
        <v>0</v>
      </c>
    </row>
    <row r="389" spans="1:10" ht="69" customHeight="1">
      <c r="A389" s="8" t="s">
        <v>597</v>
      </c>
      <c r="B389" s="9" t="s">
        <v>599</v>
      </c>
      <c r="C389" s="8" t="s">
        <v>597</v>
      </c>
      <c r="D389" s="10"/>
      <c r="E389" s="50">
        <v>33.409999999999997</v>
      </c>
      <c r="F389" s="50"/>
      <c r="G389" s="50">
        <v>33.409999999999997</v>
      </c>
      <c r="H389" s="50"/>
      <c r="I389" s="14">
        <f t="shared" si="49"/>
        <v>100</v>
      </c>
      <c r="J389" s="28">
        <f t="shared" si="50"/>
        <v>0</v>
      </c>
    </row>
    <row r="390" spans="1:10" ht="57" customHeight="1">
      <c r="A390" s="8" t="s">
        <v>597</v>
      </c>
      <c r="B390" s="9" t="s">
        <v>600</v>
      </c>
      <c r="C390" s="8" t="s">
        <v>597</v>
      </c>
      <c r="D390" s="10"/>
      <c r="E390" s="50">
        <v>7844.22</v>
      </c>
      <c r="F390" s="50"/>
      <c r="G390" s="50">
        <v>7844.22</v>
      </c>
      <c r="H390" s="50"/>
      <c r="I390" s="14">
        <f t="shared" si="49"/>
        <v>100</v>
      </c>
      <c r="J390" s="28">
        <f t="shared" si="50"/>
        <v>0</v>
      </c>
    </row>
    <row r="391" spans="1:10" ht="69" customHeight="1">
      <c r="A391" s="8" t="s">
        <v>597</v>
      </c>
      <c r="B391" s="9" t="s">
        <v>601</v>
      </c>
      <c r="C391" s="8" t="s">
        <v>597</v>
      </c>
      <c r="D391" s="10"/>
      <c r="E391" s="50">
        <v>7.62</v>
      </c>
      <c r="F391" s="50"/>
      <c r="G391" s="50">
        <v>7.62</v>
      </c>
      <c r="H391" s="50"/>
      <c r="I391" s="14">
        <f t="shared" si="49"/>
        <v>100</v>
      </c>
      <c r="J391" s="28">
        <f t="shared" si="50"/>
        <v>0</v>
      </c>
    </row>
    <row r="392" spans="1:10" ht="66" customHeight="1">
      <c r="A392" s="8" t="s">
        <v>597</v>
      </c>
      <c r="B392" s="9" t="s">
        <v>602</v>
      </c>
      <c r="C392" s="8" t="s">
        <v>597</v>
      </c>
      <c r="D392" s="10"/>
      <c r="E392" s="50">
        <v>5582.53</v>
      </c>
      <c r="F392" s="50"/>
      <c r="G392" s="50">
        <v>5582.53</v>
      </c>
      <c r="H392" s="50"/>
      <c r="I392" s="14">
        <f t="shared" ref="I392:I455" si="51">G392/E392*100</f>
        <v>100</v>
      </c>
      <c r="J392" s="28">
        <f t="shared" si="50"/>
        <v>0</v>
      </c>
    </row>
    <row r="393" spans="1:10" ht="78" customHeight="1">
      <c r="A393" s="7" t="s">
        <v>603</v>
      </c>
      <c r="B393" s="5" t="s">
        <v>604</v>
      </c>
      <c r="C393" s="7" t="s">
        <v>603</v>
      </c>
      <c r="D393" s="6">
        <v>25</v>
      </c>
      <c r="E393" s="48">
        <f>E394</f>
        <v>7.09</v>
      </c>
      <c r="F393" s="48"/>
      <c r="G393" s="48">
        <f>G394</f>
        <v>7.09</v>
      </c>
      <c r="H393" s="48">
        <v>28.4</v>
      </c>
      <c r="I393" s="6">
        <f t="shared" si="51"/>
        <v>100</v>
      </c>
      <c r="J393" s="28">
        <f t="shared" si="50"/>
        <v>0</v>
      </c>
    </row>
    <row r="394" spans="1:10" ht="90" customHeight="1">
      <c r="A394" s="11" t="s">
        <v>603</v>
      </c>
      <c r="B394" s="9" t="s">
        <v>605</v>
      </c>
      <c r="C394" s="11" t="s">
        <v>603</v>
      </c>
      <c r="D394" s="10">
        <v>25</v>
      </c>
      <c r="E394" s="50">
        <v>7.09</v>
      </c>
      <c r="F394" s="50"/>
      <c r="G394" s="50">
        <v>7.09</v>
      </c>
      <c r="H394" s="50">
        <v>28.4</v>
      </c>
      <c r="I394" s="14">
        <f t="shared" si="51"/>
        <v>100</v>
      </c>
      <c r="J394" s="28">
        <f t="shared" si="50"/>
        <v>0</v>
      </c>
    </row>
    <row r="395" spans="1:10" ht="61.5" customHeight="1">
      <c r="A395" s="4" t="s">
        <v>606</v>
      </c>
      <c r="B395" s="5" t="s">
        <v>607</v>
      </c>
      <c r="C395" s="4" t="s">
        <v>606</v>
      </c>
      <c r="D395" s="6">
        <v>100</v>
      </c>
      <c r="E395" s="48">
        <v>109</v>
      </c>
      <c r="F395" s="48">
        <v>16.8</v>
      </c>
      <c r="G395" s="48">
        <v>131.30000000000001</v>
      </c>
      <c r="H395" s="48">
        <v>131.30000000000001</v>
      </c>
      <c r="I395" s="6">
        <f t="shared" si="51"/>
        <v>120.45871559633028</v>
      </c>
      <c r="J395" s="28">
        <f t="shared" si="50"/>
        <v>22.300000000000011</v>
      </c>
    </row>
    <row r="396" spans="1:10" ht="65.25" customHeight="1">
      <c r="A396" s="4" t="s">
        <v>608</v>
      </c>
      <c r="B396" s="5" t="s">
        <v>609</v>
      </c>
      <c r="C396" s="4" t="s">
        <v>608</v>
      </c>
      <c r="D396" s="6">
        <v>100</v>
      </c>
      <c r="E396" s="48">
        <v>109</v>
      </c>
      <c r="F396" s="48">
        <v>16.8</v>
      </c>
      <c r="G396" s="48">
        <v>131.30000000000001</v>
      </c>
      <c r="H396" s="48">
        <v>131.30000000000001</v>
      </c>
      <c r="I396" s="6">
        <f t="shared" si="51"/>
        <v>120.45871559633028</v>
      </c>
      <c r="J396" s="28">
        <f t="shared" si="50"/>
        <v>22.300000000000011</v>
      </c>
    </row>
    <row r="397" spans="1:10" ht="60" customHeight="1">
      <c r="A397" s="8" t="s">
        <v>608</v>
      </c>
      <c r="B397" s="9" t="s">
        <v>610</v>
      </c>
      <c r="C397" s="8" t="s">
        <v>608</v>
      </c>
      <c r="D397" s="10">
        <v>100</v>
      </c>
      <c r="E397" s="50">
        <v>109</v>
      </c>
      <c r="F397" s="50">
        <v>16.8</v>
      </c>
      <c r="G397" s="50">
        <v>131.30000000000001</v>
      </c>
      <c r="H397" s="50">
        <v>131.30000000000001</v>
      </c>
      <c r="I397" s="6">
        <f t="shared" si="51"/>
        <v>120.45871559633028</v>
      </c>
      <c r="J397" s="28">
        <f t="shared" si="50"/>
        <v>22.300000000000011</v>
      </c>
    </row>
    <row r="398" spans="1:10" ht="33" customHeight="1">
      <c r="A398" s="4" t="s">
        <v>611</v>
      </c>
      <c r="B398" s="5" t="s">
        <v>612</v>
      </c>
      <c r="C398" s="4" t="s">
        <v>611</v>
      </c>
      <c r="D398" s="6">
        <v>900</v>
      </c>
      <c r="E398" s="48">
        <v>1507</v>
      </c>
      <c r="F398" s="48">
        <v>1050</v>
      </c>
      <c r="G398" s="48">
        <f>G399</f>
        <v>2657.96</v>
      </c>
      <c r="H398" s="48">
        <v>295.3</v>
      </c>
      <c r="I398" s="6">
        <f t="shared" si="51"/>
        <v>176.37425348374254</v>
      </c>
      <c r="J398" s="28">
        <f t="shared" ref="J398:J461" si="52">G398-E398</f>
        <v>1150.96</v>
      </c>
    </row>
    <row r="399" spans="1:10" ht="75.75" customHeight="1">
      <c r="A399" s="4" t="s">
        <v>613</v>
      </c>
      <c r="B399" s="5" t="s">
        <v>614</v>
      </c>
      <c r="C399" s="4" t="s">
        <v>613</v>
      </c>
      <c r="D399" s="6">
        <v>900</v>
      </c>
      <c r="E399" s="48">
        <v>1507</v>
      </c>
      <c r="F399" s="48">
        <v>1050</v>
      </c>
      <c r="G399" s="48">
        <f>G400+G401</f>
        <v>2657.96</v>
      </c>
      <c r="H399" s="48">
        <v>295.3</v>
      </c>
      <c r="I399" s="6">
        <f t="shared" si="51"/>
        <v>176.37425348374254</v>
      </c>
      <c r="J399" s="28">
        <f t="shared" si="52"/>
        <v>1150.96</v>
      </c>
    </row>
    <row r="400" spans="1:10" ht="65.25" customHeight="1">
      <c r="A400" s="8" t="s">
        <v>613</v>
      </c>
      <c r="B400" s="9" t="s">
        <v>615</v>
      </c>
      <c r="C400" s="8" t="s">
        <v>613</v>
      </c>
      <c r="D400" s="10"/>
      <c r="E400" s="50"/>
      <c r="F400" s="50">
        <v>850</v>
      </c>
      <c r="G400" s="50">
        <v>850</v>
      </c>
      <c r="H400" s="50"/>
      <c r="I400" s="6"/>
      <c r="J400" s="28">
        <f t="shared" si="52"/>
        <v>850</v>
      </c>
    </row>
    <row r="401" spans="1:10" ht="69" customHeight="1">
      <c r="A401" s="8" t="s">
        <v>613</v>
      </c>
      <c r="B401" s="9" t="s">
        <v>616</v>
      </c>
      <c r="C401" s="8" t="s">
        <v>613</v>
      </c>
      <c r="D401" s="10">
        <v>900</v>
      </c>
      <c r="E401" s="50">
        <v>1507</v>
      </c>
      <c r="F401" s="50">
        <v>200</v>
      </c>
      <c r="G401" s="50">
        <v>1807.96</v>
      </c>
      <c r="H401" s="50">
        <v>200.9</v>
      </c>
      <c r="I401" s="14">
        <f t="shared" si="51"/>
        <v>119.97080291970804</v>
      </c>
      <c r="J401" s="28">
        <f t="shared" si="52"/>
        <v>300.96000000000004</v>
      </c>
    </row>
    <row r="402" spans="1:10" ht="69" customHeight="1">
      <c r="A402" s="4" t="s">
        <v>617</v>
      </c>
      <c r="B402" s="5" t="s">
        <v>618</v>
      </c>
      <c r="C402" s="4" t="s">
        <v>617</v>
      </c>
      <c r="D402" s="6">
        <v>5982.5</v>
      </c>
      <c r="E402" s="48">
        <v>4500.8</v>
      </c>
      <c r="F402" s="48">
        <v>654</v>
      </c>
      <c r="G402" s="48">
        <v>5016.13</v>
      </c>
      <c r="H402" s="48">
        <v>83.8</v>
      </c>
      <c r="I402" s="6">
        <f t="shared" si="51"/>
        <v>111.44974226804123</v>
      </c>
      <c r="J402" s="28">
        <f t="shared" si="52"/>
        <v>515.32999999999993</v>
      </c>
    </row>
    <row r="403" spans="1:10" ht="104.25" customHeight="1">
      <c r="A403" s="7" t="s">
        <v>619</v>
      </c>
      <c r="B403" s="5" t="s">
        <v>620</v>
      </c>
      <c r="C403" s="7" t="s">
        <v>619</v>
      </c>
      <c r="D403" s="6">
        <v>5862</v>
      </c>
      <c r="E403" s="48">
        <v>4470.8</v>
      </c>
      <c r="F403" s="48">
        <v>623.79999999999995</v>
      </c>
      <c r="G403" s="48">
        <v>4956.74</v>
      </c>
      <c r="H403" s="48">
        <v>84.6</v>
      </c>
      <c r="I403" s="6">
        <f t="shared" si="51"/>
        <v>110.86919566967879</v>
      </c>
      <c r="J403" s="28">
        <f t="shared" si="52"/>
        <v>485.9399999999996</v>
      </c>
    </row>
    <row r="404" spans="1:10" ht="96.75" customHeight="1">
      <c r="A404" s="11" t="s">
        <v>619</v>
      </c>
      <c r="B404" s="9" t="s">
        <v>621</v>
      </c>
      <c r="C404" s="11" t="s">
        <v>619</v>
      </c>
      <c r="D404" s="10">
        <v>1300</v>
      </c>
      <c r="E404" s="50">
        <v>1300</v>
      </c>
      <c r="F404" s="50">
        <v>201.9</v>
      </c>
      <c r="G404" s="50">
        <v>1335.49</v>
      </c>
      <c r="H404" s="50">
        <v>102.7</v>
      </c>
      <c r="I404" s="14">
        <f t="shared" si="51"/>
        <v>102.73</v>
      </c>
      <c r="J404" s="28">
        <f t="shared" si="52"/>
        <v>35.490000000000009</v>
      </c>
    </row>
    <row r="405" spans="1:10" ht="92.25" customHeight="1">
      <c r="A405" s="11" t="s">
        <v>619</v>
      </c>
      <c r="B405" s="9" t="s">
        <v>622</v>
      </c>
      <c r="C405" s="11" t="s">
        <v>619</v>
      </c>
      <c r="D405" s="10">
        <v>1208</v>
      </c>
      <c r="E405" s="50">
        <v>820.3</v>
      </c>
      <c r="F405" s="50">
        <v>119</v>
      </c>
      <c r="G405" s="50">
        <v>737.6</v>
      </c>
      <c r="H405" s="50">
        <v>61.1</v>
      </c>
      <c r="I405" s="14">
        <f t="shared" si="51"/>
        <v>89.918322564915286</v>
      </c>
      <c r="J405" s="28">
        <f t="shared" si="52"/>
        <v>-82.699999999999932</v>
      </c>
    </row>
    <row r="406" spans="1:10" ht="89.25" customHeight="1">
      <c r="A406" s="11" t="s">
        <v>619</v>
      </c>
      <c r="B406" s="9" t="s">
        <v>623</v>
      </c>
      <c r="C406" s="11" t="s">
        <v>619</v>
      </c>
      <c r="D406" s="10"/>
      <c r="E406" s="50">
        <v>20</v>
      </c>
      <c r="F406" s="50"/>
      <c r="G406" s="50">
        <v>20</v>
      </c>
      <c r="H406" s="50"/>
      <c r="I406" s="14">
        <f t="shared" si="51"/>
        <v>100</v>
      </c>
      <c r="J406" s="28">
        <f t="shared" si="52"/>
        <v>0</v>
      </c>
    </row>
    <row r="407" spans="1:10" ht="92.25" customHeight="1">
      <c r="A407" s="11" t="s">
        <v>619</v>
      </c>
      <c r="B407" s="9" t="s">
        <v>624</v>
      </c>
      <c r="C407" s="11" t="s">
        <v>619</v>
      </c>
      <c r="D407" s="10"/>
      <c r="E407" s="50"/>
      <c r="F407" s="50">
        <v>9.6</v>
      </c>
      <c r="G407" s="50">
        <v>9.65</v>
      </c>
      <c r="H407" s="50"/>
      <c r="I407" s="14" t="e">
        <f t="shared" si="51"/>
        <v>#DIV/0!</v>
      </c>
      <c r="J407" s="28">
        <f t="shared" si="52"/>
        <v>9.65</v>
      </c>
    </row>
    <row r="408" spans="1:10" ht="89.25" customHeight="1">
      <c r="A408" s="11" t="s">
        <v>619</v>
      </c>
      <c r="B408" s="9" t="s">
        <v>625</v>
      </c>
      <c r="C408" s="11" t="s">
        <v>619</v>
      </c>
      <c r="D408" s="10">
        <v>80</v>
      </c>
      <c r="E408" s="50">
        <v>155.80000000000001</v>
      </c>
      <c r="F408" s="50">
        <v>30</v>
      </c>
      <c r="G408" s="50">
        <v>185.8</v>
      </c>
      <c r="H408" s="50">
        <v>232.3</v>
      </c>
      <c r="I408" s="14">
        <f t="shared" si="51"/>
        <v>119.25545571245186</v>
      </c>
      <c r="J408" s="28">
        <f t="shared" si="52"/>
        <v>30</v>
      </c>
    </row>
    <row r="409" spans="1:10" ht="84" hidden="1" customHeight="1">
      <c r="A409" s="11" t="s">
        <v>619</v>
      </c>
      <c r="B409" s="9" t="s">
        <v>626</v>
      </c>
      <c r="C409" s="11" t="s">
        <v>619</v>
      </c>
      <c r="D409" s="10">
        <v>2000</v>
      </c>
      <c r="E409" s="50"/>
      <c r="F409" s="50"/>
      <c r="G409" s="50"/>
      <c r="H409" s="50"/>
      <c r="I409" s="14" t="e">
        <f t="shared" si="51"/>
        <v>#DIV/0!</v>
      </c>
      <c r="J409" s="28">
        <f t="shared" si="52"/>
        <v>0</v>
      </c>
    </row>
    <row r="410" spans="1:10" ht="95.25" customHeight="1">
      <c r="A410" s="11" t="s">
        <v>619</v>
      </c>
      <c r="B410" s="9" t="s">
        <v>627</v>
      </c>
      <c r="C410" s="11" t="s">
        <v>619</v>
      </c>
      <c r="D410" s="10"/>
      <c r="E410" s="50"/>
      <c r="F410" s="50"/>
      <c r="G410" s="50">
        <v>110</v>
      </c>
      <c r="H410" s="50"/>
      <c r="I410" s="14"/>
      <c r="J410" s="28">
        <f t="shared" si="52"/>
        <v>110</v>
      </c>
    </row>
    <row r="411" spans="1:10" ht="86.25" customHeight="1">
      <c r="A411" s="11" t="s">
        <v>619</v>
      </c>
      <c r="B411" s="9" t="s">
        <v>628</v>
      </c>
      <c r="C411" s="11" t="s">
        <v>619</v>
      </c>
      <c r="D411" s="10">
        <v>600</v>
      </c>
      <c r="E411" s="50">
        <v>140</v>
      </c>
      <c r="F411" s="50"/>
      <c r="G411" s="50">
        <v>136.46</v>
      </c>
      <c r="H411" s="50">
        <v>22.7</v>
      </c>
      <c r="I411" s="14">
        <f t="shared" si="51"/>
        <v>97.471428571428575</v>
      </c>
      <c r="J411" s="28">
        <f t="shared" si="52"/>
        <v>-3.539999999999992</v>
      </c>
    </row>
    <row r="412" spans="1:10" ht="102" customHeight="1">
      <c r="A412" s="11" t="s">
        <v>619</v>
      </c>
      <c r="B412" s="9" t="s">
        <v>629</v>
      </c>
      <c r="C412" s="11" t="s">
        <v>619</v>
      </c>
      <c r="D412" s="10"/>
      <c r="E412" s="50">
        <v>843.5</v>
      </c>
      <c r="F412" s="50"/>
      <c r="G412" s="50">
        <v>843.5</v>
      </c>
      <c r="H412" s="50"/>
      <c r="I412" s="14">
        <f t="shared" si="51"/>
        <v>100</v>
      </c>
      <c r="J412" s="28">
        <f t="shared" si="52"/>
        <v>0</v>
      </c>
    </row>
    <row r="413" spans="1:10" ht="98.25" customHeight="1">
      <c r="A413" s="11" t="s">
        <v>619</v>
      </c>
      <c r="B413" s="9" t="s">
        <v>630</v>
      </c>
      <c r="C413" s="11" t="s">
        <v>619</v>
      </c>
      <c r="D413" s="10">
        <v>150</v>
      </c>
      <c r="E413" s="50">
        <v>150</v>
      </c>
      <c r="F413" s="50">
        <v>150.9</v>
      </c>
      <c r="G413" s="50">
        <v>324.73</v>
      </c>
      <c r="H413" s="50">
        <v>216.5</v>
      </c>
      <c r="I413" s="14">
        <f t="shared" si="51"/>
        <v>216.48666666666668</v>
      </c>
      <c r="J413" s="28">
        <f t="shared" si="52"/>
        <v>174.73000000000002</v>
      </c>
    </row>
    <row r="414" spans="1:10" ht="84.75" hidden="1" customHeight="1">
      <c r="A414" s="11" t="s">
        <v>619</v>
      </c>
      <c r="B414" s="9" t="s">
        <v>631</v>
      </c>
      <c r="C414" s="11" t="s">
        <v>619</v>
      </c>
      <c r="D414" s="10">
        <v>200</v>
      </c>
      <c r="E414" s="50"/>
      <c r="F414" s="50"/>
      <c r="G414" s="50"/>
      <c r="H414" s="50"/>
      <c r="I414" s="14" t="e">
        <f t="shared" si="51"/>
        <v>#DIV/0!</v>
      </c>
      <c r="J414" s="28">
        <f t="shared" si="52"/>
        <v>0</v>
      </c>
    </row>
    <row r="415" spans="1:10" ht="94.5" customHeight="1">
      <c r="A415" s="11" t="s">
        <v>619</v>
      </c>
      <c r="B415" s="9" t="s">
        <v>632</v>
      </c>
      <c r="C415" s="11" t="s">
        <v>619</v>
      </c>
      <c r="D415" s="10">
        <v>44</v>
      </c>
      <c r="E415" s="50">
        <v>443</v>
      </c>
      <c r="F415" s="50">
        <v>116.3</v>
      </c>
      <c r="G415" s="50">
        <v>559.33000000000004</v>
      </c>
      <c r="H415" s="50">
        <v>1271.2</v>
      </c>
      <c r="I415" s="14">
        <f t="shared" si="51"/>
        <v>126.25959367945825</v>
      </c>
      <c r="J415" s="28">
        <f t="shared" si="52"/>
        <v>116.33000000000004</v>
      </c>
    </row>
    <row r="416" spans="1:10" ht="91.5" customHeight="1">
      <c r="A416" s="11" t="s">
        <v>619</v>
      </c>
      <c r="B416" s="9" t="s">
        <v>633</v>
      </c>
      <c r="C416" s="11" t="s">
        <v>619</v>
      </c>
      <c r="D416" s="10"/>
      <c r="E416" s="50">
        <v>4</v>
      </c>
      <c r="F416" s="50">
        <v>-4</v>
      </c>
      <c r="G416" s="50"/>
      <c r="H416" s="50"/>
      <c r="I416" s="14">
        <f t="shared" si="51"/>
        <v>0</v>
      </c>
      <c r="J416" s="28">
        <f t="shared" si="52"/>
        <v>-4</v>
      </c>
    </row>
    <row r="417" spans="1:10" ht="89.25" customHeight="1">
      <c r="A417" s="11" t="s">
        <v>619</v>
      </c>
      <c r="B417" s="9" t="s">
        <v>634</v>
      </c>
      <c r="C417" s="11" t="s">
        <v>619</v>
      </c>
      <c r="D417" s="10">
        <v>280</v>
      </c>
      <c r="E417" s="50">
        <v>594.20000000000005</v>
      </c>
      <c r="F417" s="50"/>
      <c r="G417" s="50">
        <v>594.17999999999995</v>
      </c>
      <c r="H417" s="50">
        <v>212.2</v>
      </c>
      <c r="I417" s="14">
        <f t="shared" si="51"/>
        <v>99.996634129922569</v>
      </c>
      <c r="J417" s="28">
        <f t="shared" si="52"/>
        <v>-2.0000000000095497E-2</v>
      </c>
    </row>
    <row r="418" spans="1:10" ht="90" customHeight="1">
      <c r="A418" s="11" t="s">
        <v>619</v>
      </c>
      <c r="B418" s="9" t="s">
        <v>635</v>
      </c>
      <c r="C418" s="11" t="s">
        <v>619</v>
      </c>
      <c r="D418" s="10"/>
      <c r="E418" s="50"/>
      <c r="F418" s="50"/>
      <c r="G418" s="50">
        <v>100</v>
      </c>
      <c r="H418" s="50"/>
      <c r="I418" s="14"/>
      <c r="J418" s="28">
        <f t="shared" si="52"/>
        <v>100</v>
      </c>
    </row>
    <row r="419" spans="1:10" ht="75" customHeight="1">
      <c r="A419" s="4" t="s">
        <v>636</v>
      </c>
      <c r="B419" s="5" t="s">
        <v>637</v>
      </c>
      <c r="C419" s="4" t="s">
        <v>636</v>
      </c>
      <c r="D419" s="6">
        <v>120.5</v>
      </c>
      <c r="E419" s="48">
        <v>30</v>
      </c>
      <c r="F419" s="48">
        <v>30.3</v>
      </c>
      <c r="G419" s="48">
        <v>59.4</v>
      </c>
      <c r="H419" s="48">
        <v>49.3</v>
      </c>
      <c r="I419" s="6">
        <f t="shared" si="51"/>
        <v>198</v>
      </c>
      <c r="J419" s="28">
        <f t="shared" si="52"/>
        <v>29.4</v>
      </c>
    </row>
    <row r="420" spans="1:10" ht="65.25" customHeight="1">
      <c r="A420" s="8" t="s">
        <v>636</v>
      </c>
      <c r="B420" s="9" t="s">
        <v>638</v>
      </c>
      <c r="C420" s="8" t="s">
        <v>636</v>
      </c>
      <c r="D420" s="10">
        <v>120.5</v>
      </c>
      <c r="E420" s="50">
        <v>30</v>
      </c>
      <c r="F420" s="50">
        <v>30.3</v>
      </c>
      <c r="G420" s="50">
        <v>59.4</v>
      </c>
      <c r="H420" s="50">
        <v>49.3</v>
      </c>
      <c r="I420" s="6">
        <f t="shared" si="51"/>
        <v>198</v>
      </c>
      <c r="J420" s="28">
        <f t="shared" si="52"/>
        <v>29.4</v>
      </c>
    </row>
    <row r="421" spans="1:10" ht="38.25" customHeight="1">
      <c r="A421" s="4" t="s">
        <v>639</v>
      </c>
      <c r="B421" s="5" t="s">
        <v>640</v>
      </c>
      <c r="C421" s="4" t="s">
        <v>639</v>
      </c>
      <c r="D421" s="6">
        <v>3380</v>
      </c>
      <c r="E421" s="48">
        <v>4163.5</v>
      </c>
      <c r="F421" s="48">
        <v>426.5</v>
      </c>
      <c r="G421" s="48">
        <f>G422</f>
        <v>4869.97</v>
      </c>
      <c r="H421" s="48">
        <v>144.1</v>
      </c>
      <c r="I421" s="6">
        <f t="shared" si="51"/>
        <v>116.96817581361836</v>
      </c>
      <c r="J421" s="28">
        <f t="shared" si="52"/>
        <v>706.47000000000025</v>
      </c>
    </row>
    <row r="422" spans="1:10" ht="69.75" customHeight="1">
      <c r="A422" s="4" t="s">
        <v>641</v>
      </c>
      <c r="B422" s="5" t="s">
        <v>642</v>
      </c>
      <c r="C422" s="4" t="s">
        <v>641</v>
      </c>
      <c r="D422" s="6">
        <v>3380</v>
      </c>
      <c r="E422" s="48">
        <v>4163.5</v>
      </c>
      <c r="F422" s="48">
        <v>426.5</v>
      </c>
      <c r="G422" s="48">
        <f>G423</f>
        <v>4869.97</v>
      </c>
      <c r="H422" s="48">
        <v>144.1</v>
      </c>
      <c r="I422" s="6">
        <f t="shared" si="51"/>
        <v>116.96817581361836</v>
      </c>
      <c r="J422" s="28">
        <f t="shared" si="52"/>
        <v>706.47000000000025</v>
      </c>
    </row>
    <row r="423" spans="1:10" ht="65.25" customHeight="1">
      <c r="A423" s="8" t="s">
        <v>641</v>
      </c>
      <c r="B423" s="9" t="s">
        <v>643</v>
      </c>
      <c r="C423" s="8" t="s">
        <v>641</v>
      </c>
      <c r="D423" s="10">
        <v>3380</v>
      </c>
      <c r="E423" s="50">
        <v>4163.5</v>
      </c>
      <c r="F423" s="50">
        <v>426.5</v>
      </c>
      <c r="G423" s="50">
        <v>4869.97</v>
      </c>
      <c r="H423" s="50">
        <v>144.1</v>
      </c>
      <c r="I423" s="14">
        <f t="shared" si="51"/>
        <v>116.96817581361836</v>
      </c>
      <c r="J423" s="28">
        <f t="shared" si="52"/>
        <v>706.47000000000025</v>
      </c>
    </row>
    <row r="424" spans="1:10" ht="23.25" customHeight="1">
      <c r="A424" s="4" t="s">
        <v>644</v>
      </c>
      <c r="B424" s="5" t="s">
        <v>645</v>
      </c>
      <c r="C424" s="4" t="s">
        <v>644</v>
      </c>
      <c r="D424" s="6">
        <v>39817.1</v>
      </c>
      <c r="E424" s="48">
        <f>E425</f>
        <v>37952.35</v>
      </c>
      <c r="F424" s="48">
        <v>5310.5</v>
      </c>
      <c r="G424" s="48">
        <f>G425</f>
        <v>42722.25</v>
      </c>
      <c r="H424" s="48">
        <v>107.3</v>
      </c>
      <c r="I424" s="6">
        <f t="shared" si="51"/>
        <v>112.56812819232537</v>
      </c>
      <c r="J424" s="28">
        <f t="shared" si="52"/>
        <v>4769.9000000000015</v>
      </c>
    </row>
    <row r="425" spans="1:10" ht="42.75" customHeight="1">
      <c r="A425" s="4" t="s">
        <v>646</v>
      </c>
      <c r="B425" s="5" t="s">
        <v>647</v>
      </c>
      <c r="C425" s="4" t="s">
        <v>646</v>
      </c>
      <c r="D425" s="6">
        <v>39817.1</v>
      </c>
      <c r="E425" s="48">
        <v>37952.35</v>
      </c>
      <c r="F425" s="48">
        <v>5310.5</v>
      </c>
      <c r="G425" s="48">
        <v>42722.25</v>
      </c>
      <c r="H425" s="48">
        <v>107.3</v>
      </c>
      <c r="I425" s="6">
        <f t="shared" si="51"/>
        <v>112.56812819232537</v>
      </c>
      <c r="J425" s="28">
        <f t="shared" si="52"/>
        <v>4769.9000000000015</v>
      </c>
    </row>
    <row r="426" spans="1:10" ht="36" customHeight="1">
      <c r="A426" s="8" t="s">
        <v>646</v>
      </c>
      <c r="B426" s="9" t="s">
        <v>648</v>
      </c>
      <c r="C426" s="8" t="s">
        <v>646</v>
      </c>
      <c r="D426" s="10">
        <v>1900</v>
      </c>
      <c r="E426" s="50">
        <v>1500</v>
      </c>
      <c r="F426" s="50">
        <v>165</v>
      </c>
      <c r="G426" s="50">
        <v>1567.28</v>
      </c>
      <c r="H426" s="50">
        <v>82.5</v>
      </c>
      <c r="I426" s="14">
        <f t="shared" si="51"/>
        <v>104.48533333333334</v>
      </c>
      <c r="J426" s="28">
        <f t="shared" si="52"/>
        <v>67.279999999999973</v>
      </c>
    </row>
    <row r="427" spans="1:10" ht="36.75" customHeight="1">
      <c r="A427" s="8" t="s">
        <v>646</v>
      </c>
      <c r="B427" s="9" t="s">
        <v>649</v>
      </c>
      <c r="C427" s="8" t="s">
        <v>646</v>
      </c>
      <c r="D427" s="10">
        <v>3700</v>
      </c>
      <c r="E427" s="50">
        <v>3400</v>
      </c>
      <c r="F427" s="50">
        <v>438</v>
      </c>
      <c r="G427" s="50">
        <v>3414.81</v>
      </c>
      <c r="H427" s="50">
        <v>92.3</v>
      </c>
      <c r="I427" s="14">
        <f t="shared" si="51"/>
        <v>100.43558823529412</v>
      </c>
      <c r="J427" s="28">
        <f t="shared" si="52"/>
        <v>14.809999999999945</v>
      </c>
    </row>
    <row r="428" spans="1:10" ht="39.75" customHeight="1">
      <c r="A428" s="8" t="s">
        <v>646</v>
      </c>
      <c r="B428" s="9" t="s">
        <v>650</v>
      </c>
      <c r="C428" s="8" t="s">
        <v>646</v>
      </c>
      <c r="D428" s="10">
        <v>270</v>
      </c>
      <c r="E428" s="50">
        <v>105.6</v>
      </c>
      <c r="F428" s="50">
        <v>0.7</v>
      </c>
      <c r="G428" s="50">
        <v>106.55</v>
      </c>
      <c r="H428" s="50">
        <v>39.5</v>
      </c>
      <c r="I428" s="14">
        <f t="shared" si="51"/>
        <v>100.89962121212122</v>
      </c>
      <c r="J428" s="28">
        <f t="shared" si="52"/>
        <v>0.95000000000000284</v>
      </c>
    </row>
    <row r="429" spans="1:10" ht="32.25" customHeight="1">
      <c r="A429" s="8" t="s">
        <v>646</v>
      </c>
      <c r="B429" s="9" t="s">
        <v>651</v>
      </c>
      <c r="C429" s="8" t="s">
        <v>646</v>
      </c>
      <c r="D429" s="10">
        <v>3600</v>
      </c>
      <c r="E429" s="50">
        <v>2100</v>
      </c>
      <c r="F429" s="50">
        <v>1715.5</v>
      </c>
      <c r="G429" s="50">
        <v>4140.5200000000004</v>
      </c>
      <c r="H429" s="50">
        <v>115</v>
      </c>
      <c r="I429" s="14">
        <f t="shared" si="51"/>
        <v>197.16761904761907</v>
      </c>
      <c r="J429" s="28">
        <f t="shared" si="52"/>
        <v>2040.5200000000004</v>
      </c>
    </row>
    <row r="430" spans="1:10" ht="38.25" customHeight="1">
      <c r="A430" s="8" t="s">
        <v>646</v>
      </c>
      <c r="B430" s="9" t="s">
        <v>652</v>
      </c>
      <c r="C430" s="8" t="s">
        <v>646</v>
      </c>
      <c r="D430" s="10">
        <v>40</v>
      </c>
      <c r="E430" s="50">
        <v>59.6</v>
      </c>
      <c r="F430" s="50"/>
      <c r="G430" s="50">
        <v>63.88</v>
      </c>
      <c r="H430" s="50">
        <v>159.69999999999999</v>
      </c>
      <c r="I430" s="14">
        <f t="shared" si="51"/>
        <v>107.18120805369126</v>
      </c>
      <c r="J430" s="28">
        <f t="shared" si="52"/>
        <v>4.2800000000000011</v>
      </c>
    </row>
    <row r="431" spans="1:10" ht="31.5" customHeight="1">
      <c r="A431" s="8" t="s">
        <v>646</v>
      </c>
      <c r="B431" s="9" t="s">
        <v>653</v>
      </c>
      <c r="C431" s="8" t="s">
        <v>646</v>
      </c>
      <c r="D431" s="10">
        <v>40</v>
      </c>
      <c r="E431" s="50">
        <v>25</v>
      </c>
      <c r="F431" s="50">
        <v>20</v>
      </c>
      <c r="G431" s="50">
        <v>45</v>
      </c>
      <c r="H431" s="50">
        <v>112.5</v>
      </c>
      <c r="I431" s="14">
        <f t="shared" si="51"/>
        <v>180</v>
      </c>
      <c r="J431" s="28">
        <f t="shared" si="52"/>
        <v>20</v>
      </c>
    </row>
    <row r="432" spans="1:10" ht="40.5" customHeight="1">
      <c r="A432" s="8" t="s">
        <v>646</v>
      </c>
      <c r="B432" s="9" t="s">
        <v>654</v>
      </c>
      <c r="C432" s="8" t="s">
        <v>646</v>
      </c>
      <c r="D432" s="10">
        <v>138</v>
      </c>
      <c r="E432" s="50">
        <v>108</v>
      </c>
      <c r="F432" s="50">
        <v>1.5</v>
      </c>
      <c r="G432" s="50">
        <v>111.5</v>
      </c>
      <c r="H432" s="50">
        <v>80.8</v>
      </c>
      <c r="I432" s="14">
        <f t="shared" si="51"/>
        <v>103.24074074074075</v>
      </c>
      <c r="J432" s="28">
        <f t="shared" si="52"/>
        <v>3.5</v>
      </c>
    </row>
    <row r="433" spans="1:10" ht="34.5" hidden="1" customHeight="1">
      <c r="A433" s="8" t="s">
        <v>646</v>
      </c>
      <c r="B433" s="9" t="s">
        <v>655</v>
      </c>
      <c r="C433" s="8" t="s">
        <v>646</v>
      </c>
      <c r="D433" s="10">
        <v>10200</v>
      </c>
      <c r="E433" s="50"/>
      <c r="F433" s="50"/>
      <c r="G433" s="50"/>
      <c r="H433" s="50"/>
      <c r="I433" s="14" t="e">
        <f t="shared" si="51"/>
        <v>#DIV/0!</v>
      </c>
      <c r="J433" s="28">
        <f t="shared" si="52"/>
        <v>0</v>
      </c>
    </row>
    <row r="434" spans="1:10" ht="33.75" customHeight="1">
      <c r="A434" s="8" t="s">
        <v>646</v>
      </c>
      <c r="B434" s="9" t="s">
        <v>656</v>
      </c>
      <c r="C434" s="8" t="s">
        <v>646</v>
      </c>
      <c r="D434" s="10"/>
      <c r="E434" s="50">
        <v>6000</v>
      </c>
      <c r="F434" s="50">
        <v>385.4</v>
      </c>
      <c r="G434" s="50">
        <v>5956.13</v>
      </c>
      <c r="H434" s="50"/>
      <c r="I434" s="14">
        <f t="shared" si="51"/>
        <v>99.268833333333333</v>
      </c>
      <c r="J434" s="28">
        <f t="shared" si="52"/>
        <v>-43.869999999999891</v>
      </c>
    </row>
    <row r="435" spans="1:10" ht="41.25" customHeight="1">
      <c r="A435" s="8" t="s">
        <v>646</v>
      </c>
      <c r="B435" s="9" t="s">
        <v>657</v>
      </c>
      <c r="C435" s="8" t="s">
        <v>646</v>
      </c>
      <c r="D435" s="10">
        <v>900</v>
      </c>
      <c r="E435" s="50">
        <v>938</v>
      </c>
      <c r="F435" s="50">
        <v>82</v>
      </c>
      <c r="G435" s="50">
        <v>788.34</v>
      </c>
      <c r="H435" s="50">
        <v>87.6</v>
      </c>
      <c r="I435" s="14">
        <f t="shared" si="51"/>
        <v>84.044776119402982</v>
      </c>
      <c r="J435" s="28">
        <f t="shared" si="52"/>
        <v>-149.65999999999997</v>
      </c>
    </row>
    <row r="436" spans="1:10" ht="41.25" customHeight="1">
      <c r="A436" s="8" t="s">
        <v>646</v>
      </c>
      <c r="B436" s="9" t="s">
        <v>658</v>
      </c>
      <c r="C436" s="8" t="s">
        <v>646</v>
      </c>
      <c r="D436" s="10">
        <v>100</v>
      </c>
      <c r="E436" s="50">
        <v>3224.8</v>
      </c>
      <c r="F436" s="50"/>
      <c r="G436" s="50">
        <v>3331.13</v>
      </c>
      <c r="H436" s="50">
        <v>3331.1</v>
      </c>
      <c r="I436" s="14">
        <f t="shared" si="51"/>
        <v>103.29725874472835</v>
      </c>
      <c r="J436" s="28">
        <f t="shared" si="52"/>
        <v>106.32999999999993</v>
      </c>
    </row>
    <row r="437" spans="1:10" ht="45" customHeight="1">
      <c r="A437" s="8" t="s">
        <v>646</v>
      </c>
      <c r="B437" s="9" t="s">
        <v>659</v>
      </c>
      <c r="C437" s="8" t="s">
        <v>646</v>
      </c>
      <c r="D437" s="10">
        <v>300</v>
      </c>
      <c r="E437" s="50">
        <v>547.29999999999995</v>
      </c>
      <c r="F437" s="50">
        <v>62.2</v>
      </c>
      <c r="G437" s="50">
        <v>616.34</v>
      </c>
      <c r="H437" s="50">
        <v>205.4</v>
      </c>
      <c r="I437" s="14">
        <f t="shared" si="51"/>
        <v>112.61465375479629</v>
      </c>
      <c r="J437" s="28">
        <f t="shared" si="52"/>
        <v>69.040000000000077</v>
      </c>
    </row>
    <row r="438" spans="1:10" ht="42" customHeight="1">
      <c r="A438" s="4" t="s">
        <v>646</v>
      </c>
      <c r="B438" s="5" t="s">
        <v>660</v>
      </c>
      <c r="C438" s="4" t="s">
        <v>646</v>
      </c>
      <c r="D438" s="6"/>
      <c r="E438" s="48">
        <f>E439</f>
        <v>854.85</v>
      </c>
      <c r="F438" s="48">
        <v>2</v>
      </c>
      <c r="G438" s="48">
        <f>G439</f>
        <v>856.89</v>
      </c>
      <c r="H438" s="48"/>
      <c r="I438" s="6">
        <f t="shared" si="51"/>
        <v>100.2386383576066</v>
      </c>
      <c r="J438" s="28">
        <f t="shared" si="52"/>
        <v>2.0399999999999636</v>
      </c>
    </row>
    <row r="439" spans="1:10" ht="42" customHeight="1">
      <c r="A439" s="8" t="s">
        <v>646</v>
      </c>
      <c r="B439" s="9" t="s">
        <v>661</v>
      </c>
      <c r="C439" s="8" t="s">
        <v>646</v>
      </c>
      <c r="D439" s="10"/>
      <c r="E439" s="50">
        <v>854.85</v>
      </c>
      <c r="F439" s="50">
        <v>2</v>
      </c>
      <c r="G439" s="50">
        <v>856.89</v>
      </c>
      <c r="H439" s="50"/>
      <c r="I439" s="14">
        <f t="shared" si="51"/>
        <v>100.2386383576066</v>
      </c>
      <c r="J439" s="28">
        <f t="shared" si="52"/>
        <v>2.0399999999999636</v>
      </c>
    </row>
    <row r="440" spans="1:10" ht="81" customHeight="1">
      <c r="A440" s="4" t="s">
        <v>662</v>
      </c>
      <c r="B440" s="5" t="s">
        <v>663</v>
      </c>
      <c r="C440" s="4" t="s">
        <v>662</v>
      </c>
      <c r="D440" s="6">
        <v>17308.599999999999</v>
      </c>
      <c r="E440" s="48">
        <v>18778.7</v>
      </c>
      <c r="F440" s="48">
        <v>2420.9</v>
      </c>
      <c r="G440" s="48">
        <v>21401.759999999998</v>
      </c>
      <c r="H440" s="48">
        <v>123.6</v>
      </c>
      <c r="I440" s="6">
        <f t="shared" si="51"/>
        <v>113.9682725641285</v>
      </c>
      <c r="J440" s="28">
        <f t="shared" si="52"/>
        <v>2623.0599999999977</v>
      </c>
    </row>
    <row r="441" spans="1:10" ht="72" customHeight="1">
      <c r="A441" s="8" t="s">
        <v>662</v>
      </c>
      <c r="B441" s="9" t="s">
        <v>664</v>
      </c>
      <c r="C441" s="8" t="s">
        <v>662</v>
      </c>
      <c r="D441" s="10">
        <v>300</v>
      </c>
      <c r="E441" s="50">
        <v>750</v>
      </c>
      <c r="F441" s="50">
        <v>25.5</v>
      </c>
      <c r="G441" s="50">
        <v>782.56</v>
      </c>
      <c r="H441" s="50">
        <v>260.89999999999998</v>
      </c>
      <c r="I441" s="14">
        <f t="shared" si="51"/>
        <v>104.34133333333332</v>
      </c>
      <c r="J441" s="28">
        <f t="shared" si="52"/>
        <v>32.559999999999945</v>
      </c>
    </row>
    <row r="442" spans="1:10" ht="80.25" customHeight="1">
      <c r="A442" s="8" t="s">
        <v>662</v>
      </c>
      <c r="B442" s="9" t="s">
        <v>665</v>
      </c>
      <c r="C442" s="8" t="s">
        <v>662</v>
      </c>
      <c r="D442" s="10">
        <v>600</v>
      </c>
      <c r="E442" s="50">
        <v>30</v>
      </c>
      <c r="F442" s="50"/>
      <c r="G442" s="50">
        <v>80</v>
      </c>
      <c r="H442" s="50">
        <v>13.3</v>
      </c>
      <c r="I442" s="14">
        <f t="shared" si="51"/>
        <v>266.66666666666663</v>
      </c>
      <c r="J442" s="28">
        <f t="shared" si="52"/>
        <v>50</v>
      </c>
    </row>
    <row r="443" spans="1:10" ht="75.75" customHeight="1">
      <c r="A443" s="8" t="s">
        <v>662</v>
      </c>
      <c r="B443" s="9" t="s">
        <v>666</v>
      </c>
      <c r="C443" s="8" t="s">
        <v>662</v>
      </c>
      <c r="D443" s="10">
        <v>3300</v>
      </c>
      <c r="E443" s="50">
        <v>3700</v>
      </c>
      <c r="F443" s="50">
        <v>506.5</v>
      </c>
      <c r="G443" s="50">
        <v>4461.05</v>
      </c>
      <c r="H443" s="50">
        <v>135.19999999999999</v>
      </c>
      <c r="I443" s="14">
        <f t="shared" si="51"/>
        <v>120.56891891891892</v>
      </c>
      <c r="J443" s="28">
        <f t="shared" si="52"/>
        <v>761.05000000000018</v>
      </c>
    </row>
    <row r="444" spans="1:10" ht="71.25" customHeight="1">
      <c r="A444" s="8" t="s">
        <v>662</v>
      </c>
      <c r="B444" s="9" t="s">
        <v>667</v>
      </c>
      <c r="C444" s="8" t="s">
        <v>662</v>
      </c>
      <c r="D444" s="10">
        <v>3108</v>
      </c>
      <c r="E444" s="50">
        <v>3500</v>
      </c>
      <c r="F444" s="50">
        <v>351.1</v>
      </c>
      <c r="G444" s="50">
        <v>3938.53</v>
      </c>
      <c r="H444" s="50">
        <v>126.7</v>
      </c>
      <c r="I444" s="14">
        <f t="shared" si="51"/>
        <v>112.52942857142858</v>
      </c>
      <c r="J444" s="28">
        <f t="shared" si="52"/>
        <v>438.5300000000002</v>
      </c>
    </row>
    <row r="445" spans="1:10" ht="72.75" customHeight="1">
      <c r="A445" s="8" t="s">
        <v>662</v>
      </c>
      <c r="B445" s="9" t="s">
        <v>668</v>
      </c>
      <c r="C445" s="8" t="s">
        <v>662</v>
      </c>
      <c r="D445" s="10">
        <v>1700</v>
      </c>
      <c r="E445" s="50">
        <v>1700</v>
      </c>
      <c r="F445" s="50">
        <v>180.1</v>
      </c>
      <c r="G445" s="50">
        <v>1765.48</v>
      </c>
      <c r="H445" s="50">
        <v>103.9</v>
      </c>
      <c r="I445" s="14">
        <f t="shared" si="51"/>
        <v>103.85176470588236</v>
      </c>
      <c r="J445" s="28">
        <f t="shared" si="52"/>
        <v>65.480000000000018</v>
      </c>
    </row>
    <row r="446" spans="1:10" ht="69" customHeight="1">
      <c r="A446" s="8" t="s">
        <v>662</v>
      </c>
      <c r="B446" s="9" t="s">
        <v>669</v>
      </c>
      <c r="C446" s="8" t="s">
        <v>662</v>
      </c>
      <c r="D446" s="10">
        <v>1500</v>
      </c>
      <c r="E446" s="50">
        <v>1800</v>
      </c>
      <c r="F446" s="50">
        <v>114</v>
      </c>
      <c r="G446" s="50">
        <v>1568.79</v>
      </c>
      <c r="H446" s="50">
        <v>104.6</v>
      </c>
      <c r="I446" s="14">
        <f t="shared" si="51"/>
        <v>87.154999999999987</v>
      </c>
      <c r="J446" s="28">
        <f t="shared" si="52"/>
        <v>-231.21000000000004</v>
      </c>
    </row>
    <row r="447" spans="1:10" ht="66" customHeight="1">
      <c r="A447" s="8" t="s">
        <v>662</v>
      </c>
      <c r="B447" s="9" t="s">
        <v>670</v>
      </c>
      <c r="C447" s="8" t="s">
        <v>662</v>
      </c>
      <c r="D447" s="10">
        <v>200</v>
      </c>
      <c r="E447" s="50">
        <v>261</v>
      </c>
      <c r="F447" s="50">
        <v>46</v>
      </c>
      <c r="G447" s="50">
        <v>297</v>
      </c>
      <c r="H447" s="50">
        <v>148.5</v>
      </c>
      <c r="I447" s="14">
        <f t="shared" si="51"/>
        <v>113.79310344827587</v>
      </c>
      <c r="J447" s="28">
        <f t="shared" si="52"/>
        <v>36</v>
      </c>
    </row>
    <row r="448" spans="1:10" ht="66.75" customHeight="1">
      <c r="A448" s="8" t="s">
        <v>662</v>
      </c>
      <c r="B448" s="9" t="s">
        <v>671</v>
      </c>
      <c r="C448" s="8" t="s">
        <v>662</v>
      </c>
      <c r="D448" s="10">
        <v>60</v>
      </c>
      <c r="E448" s="50">
        <v>65</v>
      </c>
      <c r="F448" s="50">
        <v>5</v>
      </c>
      <c r="G448" s="50">
        <v>70</v>
      </c>
      <c r="H448" s="50">
        <v>116.7</v>
      </c>
      <c r="I448" s="14">
        <f t="shared" si="51"/>
        <v>107.69230769230769</v>
      </c>
      <c r="J448" s="28">
        <f t="shared" si="52"/>
        <v>5</v>
      </c>
    </row>
    <row r="449" spans="1:10" ht="69" customHeight="1">
      <c r="A449" s="8" t="s">
        <v>662</v>
      </c>
      <c r="B449" s="9" t="s">
        <v>672</v>
      </c>
      <c r="C449" s="8" t="s">
        <v>662</v>
      </c>
      <c r="D449" s="10">
        <v>40</v>
      </c>
      <c r="E449" s="50">
        <v>124.6</v>
      </c>
      <c r="F449" s="50">
        <v>2.2999999999999998</v>
      </c>
      <c r="G449" s="50">
        <v>126.85</v>
      </c>
      <c r="H449" s="50">
        <v>317.10000000000002</v>
      </c>
      <c r="I449" s="14">
        <f t="shared" si="51"/>
        <v>101.80577849117174</v>
      </c>
      <c r="J449" s="28">
        <f t="shared" si="52"/>
        <v>2.25</v>
      </c>
    </row>
    <row r="450" spans="1:10" ht="68.25" customHeight="1">
      <c r="A450" s="8" t="s">
        <v>662</v>
      </c>
      <c r="B450" s="9" t="s">
        <v>673</v>
      </c>
      <c r="C450" s="8" t="s">
        <v>662</v>
      </c>
      <c r="D450" s="10"/>
      <c r="E450" s="50"/>
      <c r="F450" s="50">
        <v>289.89999999999998</v>
      </c>
      <c r="G450" s="50">
        <v>283.83</v>
      </c>
      <c r="H450" s="50"/>
      <c r="I450" s="14"/>
      <c r="J450" s="28">
        <f t="shared" si="52"/>
        <v>283.83</v>
      </c>
    </row>
    <row r="451" spans="1:10" ht="69.75" customHeight="1">
      <c r="A451" s="8" t="s">
        <v>662</v>
      </c>
      <c r="B451" s="9" t="s">
        <v>674</v>
      </c>
      <c r="C451" s="8" t="s">
        <v>662</v>
      </c>
      <c r="D451" s="10">
        <v>5300</v>
      </c>
      <c r="E451" s="50">
        <v>5300</v>
      </c>
      <c r="F451" s="50">
        <v>947.7</v>
      </c>
      <c r="G451" s="50">
        <v>6623.11</v>
      </c>
      <c r="H451" s="50">
        <v>125</v>
      </c>
      <c r="I451" s="14">
        <f t="shared" si="51"/>
        <v>124.9643396226415</v>
      </c>
      <c r="J451" s="28">
        <f t="shared" si="52"/>
        <v>1323.1099999999997</v>
      </c>
    </row>
    <row r="452" spans="1:10" ht="56.25" hidden="1" customHeight="1">
      <c r="A452" s="8" t="s">
        <v>662</v>
      </c>
      <c r="B452" s="9" t="s">
        <v>675</v>
      </c>
      <c r="C452" s="8" t="s">
        <v>662</v>
      </c>
      <c r="D452" s="10">
        <v>15.6</v>
      </c>
      <c r="E452" s="50"/>
      <c r="F452" s="50"/>
      <c r="G452" s="50"/>
      <c r="H452" s="50"/>
      <c r="I452" s="14" t="e">
        <f t="shared" si="51"/>
        <v>#DIV/0!</v>
      </c>
      <c r="J452" s="28">
        <f t="shared" si="52"/>
        <v>0</v>
      </c>
    </row>
    <row r="453" spans="1:10" ht="69" customHeight="1">
      <c r="A453" s="8" t="s">
        <v>662</v>
      </c>
      <c r="B453" s="9" t="s">
        <v>676</v>
      </c>
      <c r="C453" s="8" t="s">
        <v>662</v>
      </c>
      <c r="D453" s="10">
        <v>100</v>
      </c>
      <c r="E453" s="50">
        <v>760</v>
      </c>
      <c r="F453" s="50">
        <v>22.7</v>
      </c>
      <c r="G453" s="50">
        <v>803.67</v>
      </c>
      <c r="H453" s="50">
        <v>803.7</v>
      </c>
      <c r="I453" s="14">
        <f t="shared" si="51"/>
        <v>105.74605263157895</v>
      </c>
      <c r="J453" s="28">
        <f t="shared" si="52"/>
        <v>43.669999999999959</v>
      </c>
    </row>
    <row r="454" spans="1:10" ht="66" customHeight="1">
      <c r="A454" s="8" t="s">
        <v>662</v>
      </c>
      <c r="B454" s="9" t="s">
        <v>677</v>
      </c>
      <c r="C454" s="8" t="s">
        <v>662</v>
      </c>
      <c r="D454" s="10">
        <v>595</v>
      </c>
      <c r="E454" s="50">
        <v>100</v>
      </c>
      <c r="F454" s="50">
        <v>-75</v>
      </c>
      <c r="G454" s="50">
        <v>35</v>
      </c>
      <c r="H454" s="50">
        <v>5.9</v>
      </c>
      <c r="I454" s="14">
        <f t="shared" si="51"/>
        <v>35</v>
      </c>
      <c r="J454" s="28">
        <f t="shared" si="52"/>
        <v>-65</v>
      </c>
    </row>
    <row r="455" spans="1:10" ht="66.75" customHeight="1">
      <c r="A455" s="8" t="s">
        <v>662</v>
      </c>
      <c r="B455" s="9" t="s">
        <v>678</v>
      </c>
      <c r="C455" s="8" t="s">
        <v>662</v>
      </c>
      <c r="D455" s="10">
        <v>490</v>
      </c>
      <c r="E455" s="50">
        <v>688.1</v>
      </c>
      <c r="F455" s="50">
        <v>5.3</v>
      </c>
      <c r="G455" s="50">
        <v>565.88</v>
      </c>
      <c r="H455" s="50">
        <v>115.5</v>
      </c>
      <c r="I455" s="14">
        <f t="shared" si="51"/>
        <v>82.2380467955239</v>
      </c>
      <c r="J455" s="28">
        <f t="shared" si="52"/>
        <v>-122.22000000000003</v>
      </c>
    </row>
    <row r="456" spans="1:10" ht="50.25" customHeight="1">
      <c r="A456" s="4" t="s">
        <v>679</v>
      </c>
      <c r="B456" s="5" t="s">
        <v>680</v>
      </c>
      <c r="C456" s="4" t="s">
        <v>679</v>
      </c>
      <c r="D456" s="6">
        <v>1320.5</v>
      </c>
      <c r="E456" s="48">
        <v>310.5</v>
      </c>
      <c r="F456" s="48">
        <v>17.3</v>
      </c>
      <c r="G456" s="48">
        <f>G457+G458</f>
        <v>322.14</v>
      </c>
      <c r="H456" s="48">
        <v>24.4</v>
      </c>
      <c r="I456" s="20">
        <f t="shared" ref="I456:I458" si="53">G456/E456*100</f>
        <v>103.7487922705314</v>
      </c>
      <c r="J456" s="28">
        <f t="shared" si="52"/>
        <v>11.639999999999986</v>
      </c>
    </row>
    <row r="457" spans="1:10" ht="43.5" customHeight="1">
      <c r="A457" s="8" t="s">
        <v>679</v>
      </c>
      <c r="B457" s="9" t="s">
        <v>681</v>
      </c>
      <c r="C457" s="8" t="s">
        <v>679</v>
      </c>
      <c r="D457" s="10">
        <v>120.5</v>
      </c>
      <c r="E457" s="50">
        <v>120.5</v>
      </c>
      <c r="F457" s="50">
        <v>17.3</v>
      </c>
      <c r="G457" s="50">
        <v>132.13999999999999</v>
      </c>
      <c r="H457" s="50">
        <v>109.7</v>
      </c>
      <c r="I457" s="14">
        <f t="shared" si="53"/>
        <v>109.65975103734438</v>
      </c>
      <c r="J457" s="28">
        <f t="shared" si="52"/>
        <v>11.639999999999986</v>
      </c>
    </row>
    <row r="458" spans="1:10" ht="49.5" customHeight="1">
      <c r="A458" s="8" t="s">
        <v>679</v>
      </c>
      <c r="B458" s="9" t="s">
        <v>682</v>
      </c>
      <c r="C458" s="8" t="s">
        <v>679</v>
      </c>
      <c r="D458" s="10">
        <v>1200</v>
      </c>
      <c r="E458" s="50">
        <v>190</v>
      </c>
      <c r="F458" s="50"/>
      <c r="G458" s="50">
        <v>190</v>
      </c>
      <c r="H458" s="50">
        <v>15.8</v>
      </c>
      <c r="I458" s="14">
        <f t="shared" si="53"/>
        <v>100</v>
      </c>
      <c r="J458" s="28">
        <f t="shared" si="52"/>
        <v>0</v>
      </c>
    </row>
    <row r="459" spans="1:10" ht="12.75" customHeight="1">
      <c r="A459" s="4" t="s">
        <v>683</v>
      </c>
      <c r="B459" s="5" t="s">
        <v>684</v>
      </c>
      <c r="C459" s="4" t="s">
        <v>683</v>
      </c>
      <c r="D459" s="6"/>
      <c r="E459" s="48">
        <v>3.4</v>
      </c>
      <c r="F459" s="48">
        <v>119.3</v>
      </c>
      <c r="G459" s="48">
        <f>G460+G467</f>
        <v>43.08</v>
      </c>
      <c r="H459" s="48"/>
      <c r="I459" s="6">
        <v>1268</v>
      </c>
      <c r="J459" s="28">
        <f t="shared" si="52"/>
        <v>39.68</v>
      </c>
    </row>
    <row r="460" spans="1:10">
      <c r="A460" s="12" t="s">
        <v>685</v>
      </c>
      <c r="B460" s="19" t="s">
        <v>686</v>
      </c>
      <c r="C460" s="18" t="s">
        <v>685</v>
      </c>
      <c r="D460" s="20"/>
      <c r="E460" s="49"/>
      <c r="F460" s="49">
        <v>119.3</v>
      </c>
      <c r="G460" s="49">
        <f>G461</f>
        <v>39.68</v>
      </c>
      <c r="H460" s="49"/>
      <c r="I460" s="20"/>
      <c r="J460" s="27">
        <f t="shared" si="52"/>
        <v>39.68</v>
      </c>
    </row>
    <row r="461" spans="1:10" ht="22.5">
      <c r="A461" s="12" t="s">
        <v>687</v>
      </c>
      <c r="B461" s="19" t="s">
        <v>688</v>
      </c>
      <c r="C461" s="18" t="s">
        <v>687</v>
      </c>
      <c r="D461" s="20"/>
      <c r="E461" s="49"/>
      <c r="F461" s="49">
        <v>119.3</v>
      </c>
      <c r="G461" s="49">
        <v>39.68</v>
      </c>
      <c r="H461" s="49"/>
      <c r="I461" s="20"/>
      <c r="J461" s="27">
        <f t="shared" si="52"/>
        <v>39.68</v>
      </c>
    </row>
    <row r="462" spans="1:10" ht="24" customHeight="1">
      <c r="A462" s="12" t="s">
        <v>687</v>
      </c>
      <c r="B462" s="13" t="s">
        <v>689</v>
      </c>
      <c r="C462" s="12" t="s">
        <v>687</v>
      </c>
      <c r="D462" s="14"/>
      <c r="E462" s="51"/>
      <c r="F462" s="51">
        <v>42.9</v>
      </c>
      <c r="G462" s="50">
        <v>43.92</v>
      </c>
      <c r="H462" s="51"/>
      <c r="I462" s="14"/>
      <c r="J462" s="27">
        <f t="shared" ref="J462:J525" si="54">G462-E462</f>
        <v>43.92</v>
      </c>
    </row>
    <row r="463" spans="1:10" ht="23.25" customHeight="1">
      <c r="A463" s="12" t="s">
        <v>687</v>
      </c>
      <c r="B463" s="13" t="s">
        <v>690</v>
      </c>
      <c r="C463" s="12" t="s">
        <v>687</v>
      </c>
      <c r="D463" s="14"/>
      <c r="E463" s="51"/>
      <c r="F463" s="51"/>
      <c r="G463" s="50">
        <v>-71.05</v>
      </c>
      <c r="H463" s="51"/>
      <c r="I463" s="14"/>
      <c r="J463" s="27">
        <f t="shared" si="54"/>
        <v>-71.05</v>
      </c>
    </row>
    <row r="464" spans="1:10" ht="21" customHeight="1">
      <c r="A464" s="12" t="s">
        <v>687</v>
      </c>
      <c r="B464" s="13" t="s">
        <v>691</v>
      </c>
      <c r="C464" s="12" t="s">
        <v>687</v>
      </c>
      <c r="D464" s="14"/>
      <c r="E464" s="51"/>
      <c r="F464" s="51">
        <v>10.5</v>
      </c>
      <c r="G464" s="50">
        <v>12.09</v>
      </c>
      <c r="H464" s="51"/>
      <c r="I464" s="14"/>
      <c r="J464" s="27">
        <f t="shared" si="54"/>
        <v>12.09</v>
      </c>
    </row>
    <row r="465" spans="1:10" ht="18.75" customHeight="1">
      <c r="A465" s="12" t="s">
        <v>687</v>
      </c>
      <c r="B465" s="13" t="s">
        <v>692</v>
      </c>
      <c r="C465" s="12" t="s">
        <v>687</v>
      </c>
      <c r="D465" s="14"/>
      <c r="E465" s="51"/>
      <c r="F465" s="51">
        <v>71.400000000000006</v>
      </c>
      <c r="G465" s="50">
        <v>54.72</v>
      </c>
      <c r="H465" s="51"/>
      <c r="I465" s="14"/>
      <c r="J465" s="27">
        <f t="shared" si="54"/>
        <v>54.72</v>
      </c>
    </row>
    <row r="466" spans="1:10" ht="19.5" customHeight="1">
      <c r="A466" s="12" t="s">
        <v>687</v>
      </c>
      <c r="B466" s="13" t="s">
        <v>693</v>
      </c>
      <c r="C466" s="12" t="s">
        <v>687</v>
      </c>
      <c r="D466" s="14"/>
      <c r="E466" s="51"/>
      <c r="F466" s="51">
        <v>-5.6</v>
      </c>
      <c r="G466" s="51"/>
      <c r="H466" s="51"/>
      <c r="I466" s="14"/>
      <c r="J466" s="27">
        <f t="shared" si="54"/>
        <v>0</v>
      </c>
    </row>
    <row r="467" spans="1:10">
      <c r="A467" s="12" t="s">
        <v>694</v>
      </c>
      <c r="B467" s="19" t="s">
        <v>695</v>
      </c>
      <c r="C467" s="18" t="s">
        <v>694</v>
      </c>
      <c r="D467" s="20"/>
      <c r="E467" s="49">
        <v>3.4</v>
      </c>
      <c r="F467" s="49"/>
      <c r="G467" s="49">
        <v>3.4</v>
      </c>
      <c r="H467" s="49"/>
      <c r="I467" s="20">
        <v>100</v>
      </c>
      <c r="J467" s="27">
        <f t="shared" si="54"/>
        <v>0</v>
      </c>
    </row>
    <row r="468" spans="1:10" ht="20.25" customHeight="1">
      <c r="A468" s="4" t="s">
        <v>696</v>
      </c>
      <c r="B468" s="5" t="s">
        <v>697</v>
      </c>
      <c r="C468" s="4" t="s">
        <v>696</v>
      </c>
      <c r="D468" s="6"/>
      <c r="E468" s="48">
        <v>3.4</v>
      </c>
      <c r="F468" s="48"/>
      <c r="G468" s="48">
        <v>3.4</v>
      </c>
      <c r="H468" s="48"/>
      <c r="I468" s="6">
        <v>100</v>
      </c>
      <c r="J468" s="27">
        <f t="shared" si="54"/>
        <v>0</v>
      </c>
    </row>
    <row r="469" spans="1:10" ht="11.25" customHeight="1">
      <c r="A469" s="4" t="s">
        <v>694</v>
      </c>
      <c r="B469" s="5" t="s">
        <v>698</v>
      </c>
      <c r="C469" s="4" t="s">
        <v>694</v>
      </c>
      <c r="D469" s="6"/>
      <c r="E469" s="48">
        <v>3.4</v>
      </c>
      <c r="F469" s="48"/>
      <c r="G469" s="48">
        <v>3.4</v>
      </c>
      <c r="H469" s="48"/>
      <c r="I469" s="6">
        <v>100</v>
      </c>
      <c r="J469" s="27">
        <f t="shared" si="54"/>
        <v>0</v>
      </c>
    </row>
    <row r="470" spans="1:10">
      <c r="A470" s="8" t="s">
        <v>694</v>
      </c>
      <c r="B470" s="9" t="s">
        <v>699</v>
      </c>
      <c r="C470" s="8" t="s">
        <v>694</v>
      </c>
      <c r="D470" s="10"/>
      <c r="E470" s="50">
        <v>3.4</v>
      </c>
      <c r="F470" s="50"/>
      <c r="G470" s="50">
        <v>3.4</v>
      </c>
      <c r="H470" s="50"/>
      <c r="I470" s="10">
        <v>100</v>
      </c>
      <c r="J470" s="27">
        <f t="shared" si="54"/>
        <v>0</v>
      </c>
    </row>
    <row r="471" spans="1:10">
      <c r="A471" s="25" t="s">
        <v>700</v>
      </c>
      <c r="B471" s="40" t="s">
        <v>701</v>
      </c>
      <c r="C471" s="41" t="s">
        <v>700</v>
      </c>
      <c r="D471" s="42">
        <v>3175983.3</v>
      </c>
      <c r="E471" s="53">
        <f>E472+E531+E535+E542</f>
        <v>4560321.74</v>
      </c>
      <c r="F471" s="53">
        <v>459255.6</v>
      </c>
      <c r="G471" s="53">
        <v>4136983.99</v>
      </c>
      <c r="H471" s="53">
        <v>130.30000000000001</v>
      </c>
      <c r="I471" s="42">
        <f>G471/E471*100</f>
        <v>90.71693239784436</v>
      </c>
      <c r="J471" s="30">
        <f t="shared" si="54"/>
        <v>-423337.75</v>
      </c>
    </row>
    <row r="472" spans="1:10" ht="39" customHeight="1">
      <c r="A472" s="4" t="s">
        <v>836</v>
      </c>
      <c r="B472" s="5" t="s">
        <v>702</v>
      </c>
      <c r="C472" s="4" t="s">
        <v>855</v>
      </c>
      <c r="D472" s="6">
        <v>3175983.3</v>
      </c>
      <c r="E472" s="48">
        <f>E473+E477+E503+E522</f>
        <v>4634961.74</v>
      </c>
      <c r="F472" s="48">
        <v>455106.7</v>
      </c>
      <c r="G472" s="48">
        <v>4213364.4400000004</v>
      </c>
      <c r="H472" s="48">
        <v>132.69999999999999</v>
      </c>
      <c r="I472" s="42">
        <f t="shared" ref="I472:I534" si="55">G472/E472*100</f>
        <v>90.903974538525532</v>
      </c>
      <c r="J472" s="28">
        <f t="shared" si="54"/>
        <v>-421597.29999999981</v>
      </c>
    </row>
    <row r="473" spans="1:10" ht="22.5">
      <c r="A473" s="12" t="s">
        <v>837</v>
      </c>
      <c r="B473" s="19" t="s">
        <v>703</v>
      </c>
      <c r="C473" s="18" t="s">
        <v>856</v>
      </c>
      <c r="D473" s="20"/>
      <c r="E473" s="49">
        <f>E474</f>
        <v>37906.550000000003</v>
      </c>
      <c r="F473" s="49">
        <v>8806.6</v>
      </c>
      <c r="G473" s="49">
        <f>G474</f>
        <v>37906.550000000003</v>
      </c>
      <c r="H473" s="49"/>
      <c r="I473" s="42">
        <f t="shared" si="55"/>
        <v>100</v>
      </c>
      <c r="J473" s="27">
        <f t="shared" si="54"/>
        <v>0</v>
      </c>
    </row>
    <row r="474" spans="1:10">
      <c r="A474" s="12" t="s">
        <v>704</v>
      </c>
      <c r="B474" s="19" t="s">
        <v>705</v>
      </c>
      <c r="C474" s="18" t="s">
        <v>704</v>
      </c>
      <c r="D474" s="20"/>
      <c r="E474" s="49">
        <f>E475</f>
        <v>37906.550000000003</v>
      </c>
      <c r="F474" s="49">
        <v>8806.6</v>
      </c>
      <c r="G474" s="49">
        <f>G475</f>
        <v>37906.550000000003</v>
      </c>
      <c r="H474" s="49"/>
      <c r="I474" s="42">
        <f t="shared" si="55"/>
        <v>100</v>
      </c>
      <c r="J474" s="27">
        <f t="shared" si="54"/>
        <v>0</v>
      </c>
    </row>
    <row r="475" spans="1:10">
      <c r="A475" s="12" t="s">
        <v>706</v>
      </c>
      <c r="B475" s="19" t="s">
        <v>707</v>
      </c>
      <c r="C475" s="18" t="s">
        <v>706</v>
      </c>
      <c r="D475" s="20"/>
      <c r="E475" s="49">
        <f>E476</f>
        <v>37906.550000000003</v>
      </c>
      <c r="F475" s="49">
        <v>8806.6</v>
      </c>
      <c r="G475" s="49">
        <f>G476</f>
        <v>37906.550000000003</v>
      </c>
      <c r="H475" s="49"/>
      <c r="I475" s="42">
        <f t="shared" si="55"/>
        <v>100</v>
      </c>
      <c r="J475" s="27">
        <f t="shared" si="54"/>
        <v>0</v>
      </c>
    </row>
    <row r="476" spans="1:10">
      <c r="A476" s="12" t="s">
        <v>706</v>
      </c>
      <c r="B476" s="13" t="s">
        <v>708</v>
      </c>
      <c r="C476" s="12" t="s">
        <v>706</v>
      </c>
      <c r="D476" s="14"/>
      <c r="E476" s="51">
        <v>37906.550000000003</v>
      </c>
      <c r="F476" s="51">
        <v>8806.6</v>
      </c>
      <c r="G476" s="51">
        <v>37906.550000000003</v>
      </c>
      <c r="H476" s="51"/>
      <c r="I476" s="62">
        <f t="shared" si="55"/>
        <v>100</v>
      </c>
      <c r="J476" s="27">
        <f t="shared" si="54"/>
        <v>0</v>
      </c>
    </row>
    <row r="477" spans="1:10" ht="40.5" customHeight="1">
      <c r="A477" s="12" t="s">
        <v>838</v>
      </c>
      <c r="B477" s="19" t="s">
        <v>709</v>
      </c>
      <c r="C477" s="18" t="s">
        <v>857</v>
      </c>
      <c r="D477" s="20"/>
      <c r="E477" s="49">
        <v>1284684.07</v>
      </c>
      <c r="F477" s="49">
        <v>183768.9</v>
      </c>
      <c r="G477" s="49">
        <v>874837.46</v>
      </c>
      <c r="H477" s="49"/>
      <c r="I477" s="42">
        <f t="shared" si="55"/>
        <v>68.097478627566375</v>
      </c>
      <c r="J477" s="27">
        <f t="shared" si="54"/>
        <v>-409846.6100000001</v>
      </c>
    </row>
    <row r="478" spans="1:10" ht="60" customHeight="1">
      <c r="A478" s="12" t="s">
        <v>710</v>
      </c>
      <c r="B478" s="19" t="s">
        <v>711</v>
      </c>
      <c r="C478" s="18" t="s">
        <v>710</v>
      </c>
      <c r="D478" s="20"/>
      <c r="E478" s="59">
        <v>5489.39</v>
      </c>
      <c r="F478" s="49"/>
      <c r="G478" s="59">
        <v>1840.62</v>
      </c>
      <c r="H478" s="49"/>
      <c r="I478" s="42">
        <f t="shared" si="55"/>
        <v>33.530501567569431</v>
      </c>
      <c r="J478" s="27">
        <f t="shared" si="54"/>
        <v>-3648.7700000000004</v>
      </c>
    </row>
    <row r="479" spans="1:10" ht="60" customHeight="1">
      <c r="A479" s="12" t="s">
        <v>712</v>
      </c>
      <c r="B479" s="19" t="s">
        <v>713</v>
      </c>
      <c r="C479" s="18" t="s">
        <v>712</v>
      </c>
      <c r="D479" s="20"/>
      <c r="E479" s="49">
        <v>5489.39</v>
      </c>
      <c r="F479" s="49"/>
      <c r="G479" s="49">
        <v>1840.62</v>
      </c>
      <c r="H479" s="49"/>
      <c r="I479" s="42">
        <f t="shared" si="55"/>
        <v>33.530501567569431</v>
      </c>
      <c r="J479" s="27">
        <f t="shared" si="54"/>
        <v>-3648.7700000000004</v>
      </c>
    </row>
    <row r="480" spans="1:10" ht="54" customHeight="1">
      <c r="A480" s="12" t="s">
        <v>712</v>
      </c>
      <c r="B480" s="13" t="s">
        <v>714</v>
      </c>
      <c r="C480" s="12" t="s">
        <v>712</v>
      </c>
      <c r="D480" s="14"/>
      <c r="E480" s="51">
        <v>5489.39</v>
      </c>
      <c r="F480" s="51"/>
      <c r="G480" s="51">
        <v>1840.62</v>
      </c>
      <c r="H480" s="51"/>
      <c r="I480" s="62">
        <f t="shared" si="55"/>
        <v>33.530501567569431</v>
      </c>
      <c r="J480" s="27">
        <f t="shared" si="54"/>
        <v>-3648.7700000000004</v>
      </c>
    </row>
    <row r="481" spans="1:10" ht="24" customHeight="1">
      <c r="A481" s="12" t="s">
        <v>715</v>
      </c>
      <c r="B481" s="19" t="s">
        <v>716</v>
      </c>
      <c r="C481" s="18" t="s">
        <v>715</v>
      </c>
      <c r="D481" s="20"/>
      <c r="E481" s="49">
        <v>21463.599999999999</v>
      </c>
      <c r="F481" s="49">
        <v>-3998.8</v>
      </c>
      <c r="G481" s="49">
        <v>21463.599999999999</v>
      </c>
      <c r="H481" s="49"/>
      <c r="I481" s="42">
        <f t="shared" si="55"/>
        <v>100</v>
      </c>
      <c r="J481" s="27">
        <f t="shared" si="54"/>
        <v>0</v>
      </c>
    </row>
    <row r="482" spans="1:10" ht="29.25" customHeight="1">
      <c r="A482" s="12" t="s">
        <v>717</v>
      </c>
      <c r="B482" s="19" t="s">
        <v>718</v>
      </c>
      <c r="C482" s="18" t="s">
        <v>717</v>
      </c>
      <c r="D482" s="20"/>
      <c r="E482" s="49">
        <v>21463.599999999999</v>
      </c>
      <c r="F482" s="49">
        <v>-3998.8</v>
      </c>
      <c r="G482" s="49">
        <v>21463.599999999999</v>
      </c>
      <c r="H482" s="49"/>
      <c r="I482" s="42">
        <f t="shared" si="55"/>
        <v>100</v>
      </c>
      <c r="J482" s="27">
        <f t="shared" si="54"/>
        <v>0</v>
      </c>
    </row>
    <row r="483" spans="1:10" ht="52.5" customHeight="1">
      <c r="A483" s="12" t="s">
        <v>719</v>
      </c>
      <c r="B483" s="19" t="s">
        <v>720</v>
      </c>
      <c r="C483" s="18" t="s">
        <v>719</v>
      </c>
      <c r="D483" s="20"/>
      <c r="E483" s="49">
        <v>21463.599999999999</v>
      </c>
      <c r="F483" s="49">
        <v>-3998.8</v>
      </c>
      <c r="G483" s="49">
        <v>21463.599999999999</v>
      </c>
      <c r="H483" s="49"/>
      <c r="I483" s="42">
        <f t="shared" si="55"/>
        <v>100</v>
      </c>
      <c r="J483" s="27">
        <f t="shared" si="54"/>
        <v>0</v>
      </c>
    </row>
    <row r="484" spans="1:10" ht="48" customHeight="1">
      <c r="A484" s="12" t="s">
        <v>719</v>
      </c>
      <c r="B484" s="13" t="s">
        <v>721</v>
      </c>
      <c r="C484" s="12" t="s">
        <v>719</v>
      </c>
      <c r="D484" s="14"/>
      <c r="E484" s="51">
        <v>21463.599999999999</v>
      </c>
      <c r="F484" s="51">
        <v>-3998.8</v>
      </c>
      <c r="G484" s="51">
        <v>21463.599999999999</v>
      </c>
      <c r="H484" s="51"/>
      <c r="I484" s="62">
        <f t="shared" si="55"/>
        <v>100</v>
      </c>
      <c r="J484" s="27">
        <f t="shared" si="54"/>
        <v>0</v>
      </c>
    </row>
    <row r="485" spans="1:10" ht="42.75" customHeight="1">
      <c r="A485" s="12" t="s">
        <v>722</v>
      </c>
      <c r="B485" s="19" t="s">
        <v>723</v>
      </c>
      <c r="C485" s="18" t="s">
        <v>722</v>
      </c>
      <c r="D485" s="20"/>
      <c r="E485" s="49">
        <f>E486</f>
        <v>1025581.6399999999</v>
      </c>
      <c r="F485" s="49">
        <v>178981.1</v>
      </c>
      <c r="G485" s="49">
        <f>G486</f>
        <v>801485.67800000007</v>
      </c>
      <c r="H485" s="49"/>
      <c r="I485" s="42">
        <f t="shared" si="55"/>
        <v>78.149378532166409</v>
      </c>
      <c r="J485" s="27">
        <f t="shared" si="54"/>
        <v>-224095.96199999982</v>
      </c>
    </row>
    <row r="486" spans="1:10" ht="36.75" customHeight="1">
      <c r="A486" s="12" t="s">
        <v>724</v>
      </c>
      <c r="B486" s="19" t="s">
        <v>725</v>
      </c>
      <c r="C486" s="18" t="s">
        <v>724</v>
      </c>
      <c r="D486" s="20"/>
      <c r="E486" s="49">
        <f>E487+E488</f>
        <v>1025581.6399999999</v>
      </c>
      <c r="F486" s="49">
        <v>178981.1</v>
      </c>
      <c r="G486" s="49">
        <f>G487+G489</f>
        <v>801485.67800000007</v>
      </c>
      <c r="H486" s="49"/>
      <c r="I486" s="42">
        <f t="shared" si="55"/>
        <v>78.149378532166409</v>
      </c>
      <c r="J486" s="27">
        <f t="shared" si="54"/>
        <v>-224095.96199999982</v>
      </c>
    </row>
    <row r="487" spans="1:10" ht="42.75" customHeight="1">
      <c r="A487" s="12" t="s">
        <v>724</v>
      </c>
      <c r="B487" s="13" t="s">
        <v>726</v>
      </c>
      <c r="C487" s="12" t="s">
        <v>724</v>
      </c>
      <c r="D487" s="14"/>
      <c r="E487" s="57">
        <v>926282.96</v>
      </c>
      <c r="F487" s="51">
        <v>176344</v>
      </c>
      <c r="G487" s="57">
        <v>702186.91</v>
      </c>
      <c r="H487" s="51"/>
      <c r="I487" s="62">
        <f t="shared" si="55"/>
        <v>75.806955360595225</v>
      </c>
      <c r="J487" s="27">
        <f t="shared" si="54"/>
        <v>-224096.04999999993</v>
      </c>
    </row>
    <row r="488" spans="1:10" ht="43.5" customHeight="1">
      <c r="A488" s="12" t="s">
        <v>727</v>
      </c>
      <c r="B488" s="19" t="s">
        <v>728</v>
      </c>
      <c r="C488" s="18" t="s">
        <v>727</v>
      </c>
      <c r="D488" s="20"/>
      <c r="E488" s="49">
        <v>99298.68</v>
      </c>
      <c r="F488" s="49">
        <v>2637</v>
      </c>
      <c r="G488" s="49">
        <v>99298.68</v>
      </c>
      <c r="H488" s="49"/>
      <c r="I488" s="42">
        <f t="shared" si="55"/>
        <v>100</v>
      </c>
      <c r="J488" s="27">
        <f t="shared" si="54"/>
        <v>0</v>
      </c>
    </row>
    <row r="489" spans="1:10" ht="35.25" customHeight="1">
      <c r="A489" s="12" t="s">
        <v>727</v>
      </c>
      <c r="B489" s="13" t="s">
        <v>729</v>
      </c>
      <c r="C489" s="12" t="s">
        <v>727</v>
      </c>
      <c r="D489" s="14"/>
      <c r="E489" s="51">
        <v>99298.68</v>
      </c>
      <c r="F489" s="51">
        <v>2637</v>
      </c>
      <c r="G489" s="51">
        <v>99298.767999999996</v>
      </c>
      <c r="H489" s="51"/>
      <c r="I489" s="62">
        <f t="shared" si="55"/>
        <v>100.00008862152046</v>
      </c>
      <c r="J489" s="27">
        <f t="shared" si="54"/>
        <v>8.8000000003376044E-2</v>
      </c>
    </row>
    <row r="490" spans="1:10" ht="96.75" customHeight="1">
      <c r="A490" s="24" t="s">
        <v>730</v>
      </c>
      <c r="B490" s="19" t="s">
        <v>731</v>
      </c>
      <c r="C490" s="60" t="s">
        <v>730</v>
      </c>
      <c r="D490" s="20"/>
      <c r="E490" s="49">
        <v>100000</v>
      </c>
      <c r="F490" s="49"/>
      <c r="G490" s="49"/>
      <c r="H490" s="49"/>
      <c r="I490" s="42">
        <f t="shared" si="55"/>
        <v>0</v>
      </c>
      <c r="J490" s="27">
        <f t="shared" si="54"/>
        <v>-100000</v>
      </c>
    </row>
    <row r="491" spans="1:10" ht="95.25" customHeight="1">
      <c r="A491" s="24" t="s">
        <v>732</v>
      </c>
      <c r="B491" s="19" t="s">
        <v>733</v>
      </c>
      <c r="C491" s="60" t="s">
        <v>732</v>
      </c>
      <c r="D491" s="20"/>
      <c r="E491" s="49">
        <v>100000</v>
      </c>
      <c r="F491" s="49"/>
      <c r="G491" s="49"/>
      <c r="H491" s="49"/>
      <c r="I491" s="42">
        <f t="shared" si="55"/>
        <v>0</v>
      </c>
      <c r="J491" s="27">
        <f t="shared" si="54"/>
        <v>-100000</v>
      </c>
    </row>
    <row r="492" spans="1:10" ht="58.5" customHeight="1">
      <c r="A492" s="12" t="s">
        <v>734</v>
      </c>
      <c r="B492" s="19" t="s">
        <v>735</v>
      </c>
      <c r="C492" s="18" t="s">
        <v>734</v>
      </c>
      <c r="D492" s="20"/>
      <c r="E492" s="49">
        <v>100000</v>
      </c>
      <c r="F492" s="49"/>
      <c r="G492" s="49"/>
      <c r="H492" s="49"/>
      <c r="I492" s="42">
        <f t="shared" si="55"/>
        <v>0</v>
      </c>
      <c r="J492" s="27">
        <f t="shared" si="54"/>
        <v>-100000</v>
      </c>
    </row>
    <row r="493" spans="1:10" ht="58.5" customHeight="1">
      <c r="A493" s="12" t="s">
        <v>734</v>
      </c>
      <c r="B493" s="13" t="s">
        <v>736</v>
      </c>
      <c r="C493" s="12" t="s">
        <v>734</v>
      </c>
      <c r="D493" s="14"/>
      <c r="E493" s="51">
        <v>100000</v>
      </c>
      <c r="F493" s="51"/>
      <c r="G493" s="51"/>
      <c r="H493" s="51"/>
      <c r="I493" s="62">
        <f t="shared" si="55"/>
        <v>0</v>
      </c>
      <c r="J493" s="27">
        <f t="shared" si="54"/>
        <v>-100000</v>
      </c>
    </row>
    <row r="494" spans="1:10" ht="30.75" customHeight="1">
      <c r="A494" s="12" t="s">
        <v>737</v>
      </c>
      <c r="B494" s="19" t="s">
        <v>738</v>
      </c>
      <c r="C494" s="18" t="s">
        <v>737</v>
      </c>
      <c r="D494" s="20"/>
      <c r="E494" s="49">
        <f>E495</f>
        <v>87598.58</v>
      </c>
      <c r="F494" s="49">
        <v>5626.2</v>
      </c>
      <c r="G494" s="49">
        <f>G495</f>
        <v>5626.17</v>
      </c>
      <c r="H494" s="49"/>
      <c r="I494" s="42">
        <f t="shared" si="55"/>
        <v>6.4226726049668841</v>
      </c>
      <c r="J494" s="27">
        <f t="shared" si="54"/>
        <v>-81972.41</v>
      </c>
    </row>
    <row r="495" spans="1:10" ht="33.75" customHeight="1">
      <c r="A495" s="12" t="s">
        <v>739</v>
      </c>
      <c r="B495" s="19" t="s">
        <v>740</v>
      </c>
      <c r="C495" s="18" t="s">
        <v>739</v>
      </c>
      <c r="D495" s="20"/>
      <c r="E495" s="49">
        <f>E496</f>
        <v>87598.58</v>
      </c>
      <c r="F495" s="49">
        <v>5626.2</v>
      </c>
      <c r="G495" s="49">
        <f>G496</f>
        <v>5626.17</v>
      </c>
      <c r="H495" s="49"/>
      <c r="I495" s="42">
        <f t="shared" si="55"/>
        <v>6.4226726049668841</v>
      </c>
      <c r="J495" s="27">
        <f t="shared" si="54"/>
        <v>-81972.41</v>
      </c>
    </row>
    <row r="496" spans="1:10" ht="28.5" customHeight="1">
      <c r="A496" s="12" t="s">
        <v>739</v>
      </c>
      <c r="B496" s="13" t="s">
        <v>741</v>
      </c>
      <c r="C496" s="12" t="s">
        <v>739</v>
      </c>
      <c r="D496" s="14"/>
      <c r="E496" s="57">
        <v>87598.58</v>
      </c>
      <c r="F496" s="51">
        <v>5626.2</v>
      </c>
      <c r="G496" s="57">
        <v>5626.17</v>
      </c>
      <c r="H496" s="51"/>
      <c r="I496" s="62">
        <f t="shared" si="55"/>
        <v>6.4226726049668841</v>
      </c>
      <c r="J496" s="27">
        <f t="shared" si="54"/>
        <v>-81972.41</v>
      </c>
    </row>
    <row r="497" spans="1:10" ht="65.25" hidden="1" customHeight="1">
      <c r="A497" s="24" t="s">
        <v>742</v>
      </c>
      <c r="B497" s="13" t="s">
        <v>743</v>
      </c>
      <c r="C497" s="24" t="s">
        <v>742</v>
      </c>
      <c r="D497" s="14"/>
      <c r="E497" s="51"/>
      <c r="F497" s="51">
        <v>-2174.6</v>
      </c>
      <c r="G497" s="51"/>
      <c r="H497" s="51"/>
      <c r="I497" s="42" t="e">
        <f t="shared" si="55"/>
        <v>#DIV/0!</v>
      </c>
      <c r="J497" s="27">
        <f t="shared" si="54"/>
        <v>0</v>
      </c>
    </row>
    <row r="498" spans="1:10" ht="67.5" hidden="1" customHeight="1">
      <c r="A498" s="24" t="s">
        <v>744</v>
      </c>
      <c r="B498" s="13" t="s">
        <v>745</v>
      </c>
      <c r="C498" s="24" t="s">
        <v>744</v>
      </c>
      <c r="D498" s="14"/>
      <c r="E498" s="51"/>
      <c r="F498" s="51">
        <v>-2174.6</v>
      </c>
      <c r="G498" s="51"/>
      <c r="H498" s="51"/>
      <c r="I498" s="42" t="e">
        <f t="shared" si="55"/>
        <v>#DIV/0!</v>
      </c>
      <c r="J498" s="27">
        <f t="shared" si="54"/>
        <v>0</v>
      </c>
    </row>
    <row r="499" spans="1:10" ht="69" hidden="1" customHeight="1">
      <c r="A499" s="24" t="s">
        <v>744</v>
      </c>
      <c r="B499" s="13" t="s">
        <v>746</v>
      </c>
      <c r="C499" s="24" t="s">
        <v>744</v>
      </c>
      <c r="D499" s="14"/>
      <c r="E499" s="51"/>
      <c r="F499" s="51">
        <v>-2174.6</v>
      </c>
      <c r="G499" s="51"/>
      <c r="H499" s="51"/>
      <c r="I499" s="42" t="e">
        <f t="shared" si="55"/>
        <v>#DIV/0!</v>
      </c>
      <c r="J499" s="27">
        <f t="shared" si="54"/>
        <v>0</v>
      </c>
    </row>
    <row r="500" spans="1:10">
      <c r="A500" s="12" t="s">
        <v>747</v>
      </c>
      <c r="B500" s="19" t="s">
        <v>748</v>
      </c>
      <c r="C500" s="18" t="s">
        <v>747</v>
      </c>
      <c r="D500" s="20"/>
      <c r="E500" s="49">
        <f>E501</f>
        <v>44550.87</v>
      </c>
      <c r="F500" s="49">
        <v>5335.1</v>
      </c>
      <c r="G500" s="49">
        <f>G501</f>
        <v>44421.48</v>
      </c>
      <c r="H500" s="49"/>
      <c r="I500" s="42">
        <f t="shared" si="55"/>
        <v>99.709567961299072</v>
      </c>
      <c r="J500" s="27">
        <f t="shared" si="54"/>
        <v>-129.38999999999942</v>
      </c>
    </row>
    <row r="501" spans="1:10" ht="16.5" customHeight="1">
      <c r="A501" s="12" t="s">
        <v>749</v>
      </c>
      <c r="B501" s="19" t="s">
        <v>750</v>
      </c>
      <c r="C501" s="18" t="s">
        <v>749</v>
      </c>
      <c r="D501" s="20"/>
      <c r="E501" s="49">
        <f>E502</f>
        <v>44550.87</v>
      </c>
      <c r="F501" s="49">
        <v>5335.1</v>
      </c>
      <c r="G501" s="49">
        <f>G502</f>
        <v>44421.48</v>
      </c>
      <c r="H501" s="49"/>
      <c r="I501" s="42">
        <f t="shared" si="55"/>
        <v>99.709567961299072</v>
      </c>
      <c r="J501" s="27">
        <f t="shared" si="54"/>
        <v>-129.38999999999942</v>
      </c>
    </row>
    <row r="502" spans="1:10" ht="17.25" customHeight="1">
      <c r="A502" s="12" t="s">
        <v>749</v>
      </c>
      <c r="B502" s="13" t="s">
        <v>751</v>
      </c>
      <c r="C502" s="12" t="s">
        <v>749</v>
      </c>
      <c r="D502" s="14"/>
      <c r="E502" s="57">
        <v>44550.87</v>
      </c>
      <c r="F502" s="51">
        <v>5335.1</v>
      </c>
      <c r="G502" s="57">
        <v>44421.48</v>
      </c>
      <c r="H502" s="51"/>
      <c r="I502" s="62">
        <f t="shared" si="55"/>
        <v>99.709567961299072</v>
      </c>
      <c r="J502" s="27">
        <f t="shared" si="54"/>
        <v>-129.38999999999942</v>
      </c>
    </row>
    <row r="503" spans="1:10" ht="21" customHeight="1">
      <c r="A503" s="12" t="s">
        <v>839</v>
      </c>
      <c r="B503" s="19" t="s">
        <v>752</v>
      </c>
      <c r="C503" s="18" t="s">
        <v>858</v>
      </c>
      <c r="D503" s="20">
        <v>3175983.3</v>
      </c>
      <c r="E503" s="49">
        <v>3071426.95</v>
      </c>
      <c r="F503" s="49">
        <v>160177.60000000001</v>
      </c>
      <c r="G503" s="49">
        <v>3070910.07</v>
      </c>
      <c r="H503" s="49">
        <v>96.7</v>
      </c>
      <c r="I503" s="42">
        <f t="shared" si="55"/>
        <v>99.98317133995323</v>
      </c>
      <c r="J503" s="27">
        <f t="shared" si="54"/>
        <v>-516.8800000003539</v>
      </c>
    </row>
    <row r="504" spans="1:10" s="38" customFormat="1" ht="22.5">
      <c r="A504" s="18" t="s">
        <v>753</v>
      </c>
      <c r="B504" s="19" t="s">
        <v>754</v>
      </c>
      <c r="C504" s="18" t="s">
        <v>753</v>
      </c>
      <c r="D504" s="20">
        <v>14301.2</v>
      </c>
      <c r="E504" s="49">
        <v>13672.9</v>
      </c>
      <c r="F504" s="49"/>
      <c r="G504" s="49">
        <v>13672.9</v>
      </c>
      <c r="H504" s="49">
        <v>95.6</v>
      </c>
      <c r="I504" s="42">
        <f t="shared" si="55"/>
        <v>100</v>
      </c>
      <c r="J504" s="37">
        <f t="shared" si="54"/>
        <v>0</v>
      </c>
    </row>
    <row r="505" spans="1:10" s="38" customFormat="1" ht="37.5" customHeight="1">
      <c r="A505" s="18" t="s">
        <v>755</v>
      </c>
      <c r="B505" s="19" t="s">
        <v>756</v>
      </c>
      <c r="C505" s="18" t="s">
        <v>755</v>
      </c>
      <c r="D505" s="20">
        <v>14301.2</v>
      </c>
      <c r="E505" s="49">
        <v>13672.9</v>
      </c>
      <c r="F505" s="49"/>
      <c r="G505" s="49">
        <v>13672.9</v>
      </c>
      <c r="H505" s="49">
        <v>95.6</v>
      </c>
      <c r="I505" s="42">
        <f t="shared" si="55"/>
        <v>100</v>
      </c>
      <c r="J505" s="37">
        <f t="shared" si="54"/>
        <v>0</v>
      </c>
    </row>
    <row r="506" spans="1:10" ht="30.75" customHeight="1">
      <c r="A506" s="12" t="s">
        <v>755</v>
      </c>
      <c r="B506" s="13" t="s">
        <v>757</v>
      </c>
      <c r="C506" s="12" t="s">
        <v>755</v>
      </c>
      <c r="D506" s="14">
        <v>14301.2</v>
      </c>
      <c r="E506" s="51">
        <v>13672.9</v>
      </c>
      <c r="F506" s="51"/>
      <c r="G506" s="51">
        <v>13672.9</v>
      </c>
      <c r="H506" s="51">
        <v>95.6</v>
      </c>
      <c r="I506" s="62">
        <f t="shared" si="55"/>
        <v>100</v>
      </c>
      <c r="J506" s="27">
        <f t="shared" si="54"/>
        <v>0</v>
      </c>
    </row>
    <row r="507" spans="1:10" s="38" customFormat="1" ht="47.25" customHeight="1">
      <c r="A507" s="18" t="s">
        <v>758</v>
      </c>
      <c r="B507" s="19" t="s">
        <v>759</v>
      </c>
      <c r="C507" s="18" t="s">
        <v>758</v>
      </c>
      <c r="D507" s="20"/>
      <c r="E507" s="49">
        <v>66.2</v>
      </c>
      <c r="F507" s="49">
        <v>4.9000000000000004</v>
      </c>
      <c r="G507" s="49">
        <v>66.2</v>
      </c>
      <c r="H507" s="49"/>
      <c r="I507" s="42">
        <f t="shared" si="55"/>
        <v>100</v>
      </c>
      <c r="J507" s="37">
        <f t="shared" si="54"/>
        <v>0</v>
      </c>
    </row>
    <row r="508" spans="1:10" s="38" customFormat="1" ht="44.25" customHeight="1">
      <c r="A508" s="18" t="s">
        <v>760</v>
      </c>
      <c r="B508" s="19" t="s">
        <v>761</v>
      </c>
      <c r="C508" s="18" t="s">
        <v>760</v>
      </c>
      <c r="D508" s="20"/>
      <c r="E508" s="49">
        <v>66.2</v>
      </c>
      <c r="F508" s="49">
        <v>4.9000000000000004</v>
      </c>
      <c r="G508" s="49">
        <v>66.2</v>
      </c>
      <c r="H508" s="49"/>
      <c r="I508" s="42">
        <f t="shared" si="55"/>
        <v>100</v>
      </c>
      <c r="J508" s="37">
        <f t="shared" si="54"/>
        <v>0</v>
      </c>
    </row>
    <row r="509" spans="1:10" ht="48" customHeight="1">
      <c r="A509" s="12" t="s">
        <v>760</v>
      </c>
      <c r="B509" s="13" t="s">
        <v>762</v>
      </c>
      <c r="C509" s="12" t="s">
        <v>760</v>
      </c>
      <c r="D509" s="14"/>
      <c r="E509" s="51">
        <v>66.2</v>
      </c>
      <c r="F509" s="51">
        <v>4.9000000000000004</v>
      </c>
      <c r="G509" s="51">
        <v>66.2</v>
      </c>
      <c r="H509" s="51"/>
      <c r="I509" s="62">
        <f t="shared" si="55"/>
        <v>100</v>
      </c>
      <c r="J509" s="27">
        <f t="shared" si="54"/>
        <v>0</v>
      </c>
    </row>
    <row r="510" spans="1:10" ht="31.5" customHeight="1">
      <c r="A510" s="12" t="s">
        <v>763</v>
      </c>
      <c r="B510" s="19" t="s">
        <v>764</v>
      </c>
      <c r="C510" s="18" t="s">
        <v>763</v>
      </c>
      <c r="D510" s="20">
        <v>3068924.8</v>
      </c>
      <c r="E510" s="49">
        <f>E511</f>
        <v>2958749.43</v>
      </c>
      <c r="F510" s="49">
        <v>152320.20000000001</v>
      </c>
      <c r="G510" s="49">
        <f>G511</f>
        <v>2958749.43</v>
      </c>
      <c r="H510" s="49">
        <v>96.4</v>
      </c>
      <c r="I510" s="42">
        <f t="shared" si="55"/>
        <v>100</v>
      </c>
      <c r="J510" s="27">
        <f t="shared" si="54"/>
        <v>0</v>
      </c>
    </row>
    <row r="511" spans="1:10" ht="36" customHeight="1">
      <c r="A511" s="12" t="s">
        <v>765</v>
      </c>
      <c r="B511" s="19" t="s">
        <v>766</v>
      </c>
      <c r="C511" s="18" t="s">
        <v>765</v>
      </c>
      <c r="D511" s="20">
        <v>3068924.8</v>
      </c>
      <c r="E511" s="49">
        <f>E512</f>
        <v>2958749.43</v>
      </c>
      <c r="F511" s="49">
        <v>152320.20000000001</v>
      </c>
      <c r="G511" s="49">
        <f>G512</f>
        <v>2958749.43</v>
      </c>
      <c r="H511" s="49">
        <v>96.4</v>
      </c>
      <c r="I511" s="42">
        <f t="shared" si="55"/>
        <v>100</v>
      </c>
      <c r="J511" s="27">
        <f t="shared" si="54"/>
        <v>0</v>
      </c>
    </row>
    <row r="512" spans="1:10" ht="30" customHeight="1">
      <c r="A512" s="12" t="s">
        <v>765</v>
      </c>
      <c r="B512" s="13" t="s">
        <v>767</v>
      </c>
      <c r="C512" s="12" t="s">
        <v>765</v>
      </c>
      <c r="D512" s="14">
        <v>3068924.8</v>
      </c>
      <c r="E512" s="51">
        <v>2958749.43</v>
      </c>
      <c r="F512" s="51">
        <v>152320.20000000001</v>
      </c>
      <c r="G512" s="51">
        <v>2958749.43</v>
      </c>
      <c r="H512" s="51">
        <v>96.4</v>
      </c>
      <c r="I512" s="62">
        <f t="shared" si="55"/>
        <v>100</v>
      </c>
      <c r="J512" s="27">
        <f t="shared" si="54"/>
        <v>0</v>
      </c>
    </row>
    <row r="513" spans="1:10" ht="40.5" customHeight="1">
      <c r="A513" s="12" t="s">
        <v>768</v>
      </c>
      <c r="B513" s="19" t="s">
        <v>769</v>
      </c>
      <c r="C513" s="18" t="s">
        <v>768</v>
      </c>
      <c r="D513" s="20">
        <v>77185.3</v>
      </c>
      <c r="E513" s="49">
        <f>E514</f>
        <v>72982.509999999995</v>
      </c>
      <c r="F513" s="49">
        <v>6204.1</v>
      </c>
      <c r="G513" s="49">
        <f>G514</f>
        <v>72982.509999999995</v>
      </c>
      <c r="H513" s="49">
        <v>94.6</v>
      </c>
      <c r="I513" s="42">
        <f t="shared" si="55"/>
        <v>100</v>
      </c>
      <c r="J513" s="27">
        <f t="shared" si="54"/>
        <v>0</v>
      </c>
    </row>
    <row r="514" spans="1:10" ht="51.75" customHeight="1">
      <c r="A514" s="12" t="s">
        <v>770</v>
      </c>
      <c r="B514" s="19" t="s">
        <v>771</v>
      </c>
      <c r="C514" s="18" t="s">
        <v>770</v>
      </c>
      <c r="D514" s="20">
        <v>77185.3</v>
      </c>
      <c r="E514" s="49">
        <f>E515</f>
        <v>72982.509999999995</v>
      </c>
      <c r="F514" s="49">
        <v>6204.1</v>
      </c>
      <c r="G514" s="49">
        <f>G515</f>
        <v>72982.509999999995</v>
      </c>
      <c r="H514" s="49">
        <v>94.6</v>
      </c>
      <c r="I514" s="42">
        <f t="shared" si="55"/>
        <v>100</v>
      </c>
      <c r="J514" s="27">
        <f t="shared" si="54"/>
        <v>0</v>
      </c>
    </row>
    <row r="515" spans="1:10" ht="51" customHeight="1">
      <c r="A515" s="12" t="s">
        <v>770</v>
      </c>
      <c r="B515" s="13" t="s">
        <v>772</v>
      </c>
      <c r="C515" s="12" t="s">
        <v>770</v>
      </c>
      <c r="D515" s="14">
        <v>77185.3</v>
      </c>
      <c r="E515" s="51">
        <v>72982.509999999995</v>
      </c>
      <c r="F515" s="51">
        <v>6204.1</v>
      </c>
      <c r="G515" s="51">
        <v>72982.509999999995</v>
      </c>
      <c r="H515" s="51">
        <v>94.6</v>
      </c>
      <c r="I515" s="62">
        <f t="shared" si="55"/>
        <v>100</v>
      </c>
      <c r="J515" s="27">
        <f t="shared" si="54"/>
        <v>0</v>
      </c>
    </row>
    <row r="516" spans="1:10" ht="27" customHeight="1">
      <c r="A516" s="12" t="s">
        <v>773</v>
      </c>
      <c r="B516" s="19" t="s">
        <v>774</v>
      </c>
      <c r="C516" s="18" t="s">
        <v>773</v>
      </c>
      <c r="D516" s="20"/>
      <c r="E516" s="49">
        <f>E517</f>
        <v>811.69</v>
      </c>
      <c r="F516" s="49">
        <v>-500.1</v>
      </c>
      <c r="G516" s="49">
        <v>311.60000000000002</v>
      </c>
      <c r="H516" s="49"/>
      <c r="I516" s="42">
        <f t="shared" si="55"/>
        <v>38.38904015079649</v>
      </c>
      <c r="J516" s="27">
        <f t="shared" si="54"/>
        <v>-500.09000000000003</v>
      </c>
    </row>
    <row r="517" spans="1:10" ht="34.5" customHeight="1">
      <c r="A517" s="12" t="s">
        <v>775</v>
      </c>
      <c r="B517" s="19" t="s">
        <v>776</v>
      </c>
      <c r="C517" s="18" t="s">
        <v>775</v>
      </c>
      <c r="D517" s="20"/>
      <c r="E517" s="49">
        <f>E518</f>
        <v>811.69</v>
      </c>
      <c r="F517" s="49">
        <v>-500.1</v>
      </c>
      <c r="G517" s="49">
        <v>311.60000000000002</v>
      </c>
      <c r="H517" s="49"/>
      <c r="I517" s="42">
        <f t="shared" si="55"/>
        <v>38.38904015079649</v>
      </c>
      <c r="J517" s="27">
        <f t="shared" si="54"/>
        <v>-500.09000000000003</v>
      </c>
    </row>
    <row r="518" spans="1:10" ht="39" customHeight="1">
      <c r="A518" s="12" t="s">
        <v>775</v>
      </c>
      <c r="B518" s="13" t="s">
        <v>777</v>
      </c>
      <c r="C518" s="12" t="s">
        <v>775</v>
      </c>
      <c r="D518" s="14"/>
      <c r="E518" s="51">
        <v>811.69</v>
      </c>
      <c r="F518" s="51">
        <v>-500.1</v>
      </c>
      <c r="G518" s="51">
        <v>311.60000000000002</v>
      </c>
      <c r="H518" s="51"/>
      <c r="I518" s="62">
        <f t="shared" si="55"/>
        <v>38.38904015079649</v>
      </c>
      <c r="J518" s="27">
        <f t="shared" si="54"/>
        <v>-500.09000000000003</v>
      </c>
    </row>
    <row r="519" spans="1:10">
      <c r="A519" s="12" t="s">
        <v>778</v>
      </c>
      <c r="B519" s="19" t="s">
        <v>779</v>
      </c>
      <c r="C519" s="18" t="s">
        <v>778</v>
      </c>
      <c r="D519" s="20">
        <v>15572</v>
      </c>
      <c r="E519" s="49">
        <f>E520</f>
        <v>25144.22</v>
      </c>
      <c r="F519" s="49">
        <v>2148.5</v>
      </c>
      <c r="G519" s="49">
        <f>G520</f>
        <v>25127.439999999999</v>
      </c>
      <c r="H519" s="49">
        <v>161.4</v>
      </c>
      <c r="I519" s="42">
        <f t="shared" si="55"/>
        <v>99.933264980977725</v>
      </c>
      <c r="J519" s="27">
        <f t="shared" si="54"/>
        <v>-16.780000000002474</v>
      </c>
    </row>
    <row r="520" spans="1:10" ht="17.25" customHeight="1">
      <c r="A520" s="12" t="s">
        <v>780</v>
      </c>
      <c r="B520" s="19" t="s">
        <v>781</v>
      </c>
      <c r="C520" s="18" t="s">
        <v>780</v>
      </c>
      <c r="D520" s="20">
        <v>15572</v>
      </c>
      <c r="E520" s="49">
        <f>E521</f>
        <v>25144.22</v>
      </c>
      <c r="F520" s="49">
        <v>2148.5</v>
      </c>
      <c r="G520" s="49">
        <f>G521</f>
        <v>25127.439999999999</v>
      </c>
      <c r="H520" s="49">
        <v>161.4</v>
      </c>
      <c r="I520" s="42">
        <f t="shared" si="55"/>
        <v>99.933264980977725</v>
      </c>
      <c r="J520" s="27">
        <f t="shared" si="54"/>
        <v>-16.780000000002474</v>
      </c>
    </row>
    <row r="521" spans="1:10" ht="20.25" customHeight="1">
      <c r="A521" s="12" t="s">
        <v>780</v>
      </c>
      <c r="B521" s="13" t="s">
        <v>782</v>
      </c>
      <c r="C521" s="12" t="s">
        <v>780</v>
      </c>
      <c r="D521" s="14">
        <v>15572</v>
      </c>
      <c r="E521" s="51">
        <v>25144.22</v>
      </c>
      <c r="F521" s="51">
        <v>2148.5</v>
      </c>
      <c r="G521" s="51">
        <v>25127.439999999999</v>
      </c>
      <c r="H521" s="51">
        <v>161.4</v>
      </c>
      <c r="I521" s="62">
        <f t="shared" si="55"/>
        <v>99.933264980977725</v>
      </c>
      <c r="J521" s="27">
        <f t="shared" si="54"/>
        <v>-16.780000000002474</v>
      </c>
    </row>
    <row r="522" spans="1:10">
      <c r="A522" s="12" t="s">
        <v>840</v>
      </c>
      <c r="B522" s="19" t="s">
        <v>783</v>
      </c>
      <c r="C522" s="18" t="s">
        <v>859</v>
      </c>
      <c r="D522" s="20"/>
      <c r="E522" s="49">
        <v>240944.17</v>
      </c>
      <c r="F522" s="49">
        <v>102353.7</v>
      </c>
      <c r="G522" s="49">
        <v>229710.36</v>
      </c>
      <c r="H522" s="49"/>
      <c r="I522" s="42">
        <f t="shared" si="55"/>
        <v>95.337587956579313</v>
      </c>
      <c r="J522" s="27">
        <f t="shared" si="54"/>
        <v>-11233.810000000027</v>
      </c>
    </row>
    <row r="523" spans="1:10" ht="96.75" customHeight="1">
      <c r="A523" s="7" t="s">
        <v>784</v>
      </c>
      <c r="B523" s="5" t="s">
        <v>785</v>
      </c>
      <c r="C523" s="7" t="s">
        <v>784</v>
      </c>
      <c r="D523" s="6"/>
      <c r="E523" s="48">
        <v>75690.600000000006</v>
      </c>
      <c r="F523" s="48">
        <v>52353.7</v>
      </c>
      <c r="G523" s="48">
        <f>G524</f>
        <v>64456.78</v>
      </c>
      <c r="H523" s="48"/>
      <c r="I523" s="42">
        <f t="shared" si="55"/>
        <v>85.158236293542387</v>
      </c>
      <c r="J523" s="27">
        <f t="shared" si="54"/>
        <v>-11233.820000000007</v>
      </c>
    </row>
    <row r="524" spans="1:10" ht="100.5" customHeight="1">
      <c r="A524" s="7" t="s">
        <v>786</v>
      </c>
      <c r="B524" s="5" t="s">
        <v>787</v>
      </c>
      <c r="C524" s="7" t="s">
        <v>786</v>
      </c>
      <c r="D524" s="6"/>
      <c r="E524" s="48">
        <v>75690.600000000006</v>
      </c>
      <c r="F524" s="48">
        <v>52353.7</v>
      </c>
      <c r="G524" s="48">
        <f>G525</f>
        <v>64456.78</v>
      </c>
      <c r="H524" s="48"/>
      <c r="I524" s="42">
        <f t="shared" si="55"/>
        <v>85.158236293542387</v>
      </c>
      <c r="J524" s="27">
        <f t="shared" si="54"/>
        <v>-11233.820000000007</v>
      </c>
    </row>
    <row r="525" spans="1:10" ht="84" customHeight="1">
      <c r="A525" s="11" t="s">
        <v>786</v>
      </c>
      <c r="B525" s="9" t="s">
        <v>788</v>
      </c>
      <c r="C525" s="11" t="s">
        <v>786</v>
      </c>
      <c r="D525" s="10"/>
      <c r="E525" s="50">
        <v>75690.600000000006</v>
      </c>
      <c r="F525" s="50">
        <v>52353.7</v>
      </c>
      <c r="G525" s="50">
        <v>64456.78</v>
      </c>
      <c r="H525" s="50"/>
      <c r="I525" s="62">
        <f t="shared" si="55"/>
        <v>85.158236293542387</v>
      </c>
      <c r="J525" s="27">
        <f t="shared" si="54"/>
        <v>-11233.820000000007</v>
      </c>
    </row>
    <row r="526" spans="1:10" ht="61.5" customHeight="1">
      <c r="A526" s="4" t="s">
        <v>789</v>
      </c>
      <c r="B526" s="5" t="s">
        <v>790</v>
      </c>
      <c r="C526" s="4" t="s">
        <v>789</v>
      </c>
      <c r="D526" s="6"/>
      <c r="E526" s="48">
        <v>13167</v>
      </c>
      <c r="F526" s="48"/>
      <c r="G526" s="48">
        <v>13167</v>
      </c>
      <c r="H526" s="48"/>
      <c r="I526" s="42">
        <f t="shared" si="55"/>
        <v>100</v>
      </c>
      <c r="J526" s="27">
        <f t="shared" ref="J526:J545" si="56">G526-E526</f>
        <v>0</v>
      </c>
    </row>
    <row r="527" spans="1:10" ht="45.75" customHeight="1">
      <c r="A527" s="8" t="s">
        <v>789</v>
      </c>
      <c r="B527" s="9" t="s">
        <v>791</v>
      </c>
      <c r="C527" s="8" t="s">
        <v>789</v>
      </c>
      <c r="D527" s="10"/>
      <c r="E527" s="50">
        <v>13167</v>
      </c>
      <c r="F527" s="50"/>
      <c r="G527" s="50">
        <v>13167</v>
      </c>
      <c r="H527" s="50"/>
      <c r="I527" s="62">
        <f t="shared" si="55"/>
        <v>100</v>
      </c>
      <c r="J527" s="27">
        <f t="shared" si="56"/>
        <v>0</v>
      </c>
    </row>
    <row r="528" spans="1:10" ht="20.25" customHeight="1">
      <c r="A528" s="4" t="s">
        <v>792</v>
      </c>
      <c r="B528" s="5" t="s">
        <v>793</v>
      </c>
      <c r="C528" s="4" t="s">
        <v>792</v>
      </c>
      <c r="D528" s="6"/>
      <c r="E528" s="48">
        <f>E529</f>
        <v>152086.57999999999</v>
      </c>
      <c r="F528" s="48">
        <v>50000</v>
      </c>
      <c r="G528" s="48">
        <f>G529</f>
        <v>152086.57999999999</v>
      </c>
      <c r="H528" s="48"/>
      <c r="I528" s="42">
        <f t="shared" si="55"/>
        <v>100</v>
      </c>
      <c r="J528" s="27">
        <f t="shared" si="56"/>
        <v>0</v>
      </c>
    </row>
    <row r="529" spans="1:10" ht="29.25" customHeight="1">
      <c r="A529" s="4" t="s">
        <v>794</v>
      </c>
      <c r="B529" s="5" t="s">
        <v>795</v>
      </c>
      <c r="C529" s="4" t="s">
        <v>794</v>
      </c>
      <c r="D529" s="6"/>
      <c r="E529" s="48">
        <f>E530</f>
        <v>152086.57999999999</v>
      </c>
      <c r="F529" s="48">
        <v>50000</v>
      </c>
      <c r="G529" s="48">
        <f>G530</f>
        <v>152086.57999999999</v>
      </c>
      <c r="H529" s="48"/>
      <c r="I529" s="42">
        <f t="shared" si="55"/>
        <v>100</v>
      </c>
      <c r="J529" s="27">
        <f t="shared" si="56"/>
        <v>0</v>
      </c>
    </row>
    <row r="530" spans="1:10" ht="23.25" customHeight="1">
      <c r="A530" s="8" t="s">
        <v>794</v>
      </c>
      <c r="B530" s="9" t="s">
        <v>796</v>
      </c>
      <c r="C530" s="8" t="s">
        <v>794</v>
      </c>
      <c r="D530" s="10"/>
      <c r="E530" s="56">
        <v>152086.57999999999</v>
      </c>
      <c r="F530" s="50">
        <v>50000</v>
      </c>
      <c r="G530" s="56">
        <v>152086.57999999999</v>
      </c>
      <c r="H530" s="50"/>
      <c r="I530" s="62">
        <f t="shared" si="55"/>
        <v>100</v>
      </c>
      <c r="J530" s="27">
        <f t="shared" si="56"/>
        <v>0</v>
      </c>
    </row>
    <row r="531" spans="1:10" ht="17.25" customHeight="1">
      <c r="A531" s="4" t="s">
        <v>797</v>
      </c>
      <c r="B531" s="5" t="s">
        <v>798</v>
      </c>
      <c r="C531" s="4" t="s">
        <v>797</v>
      </c>
      <c r="D531" s="6"/>
      <c r="E531" s="48">
        <f>E532</f>
        <v>6213.13</v>
      </c>
      <c r="F531" s="48"/>
      <c r="G531" s="48">
        <f>G532</f>
        <v>6213.13</v>
      </c>
      <c r="H531" s="48"/>
      <c r="I531" s="42">
        <f t="shared" si="55"/>
        <v>100</v>
      </c>
      <c r="J531" s="28">
        <f t="shared" si="56"/>
        <v>0</v>
      </c>
    </row>
    <row r="532" spans="1:10" ht="22.5" customHeight="1">
      <c r="A532" s="4" t="s">
        <v>799</v>
      </c>
      <c r="B532" s="5" t="s">
        <v>800</v>
      </c>
      <c r="C532" s="4" t="s">
        <v>799</v>
      </c>
      <c r="D532" s="6"/>
      <c r="E532" s="48">
        <f>E533</f>
        <v>6213.13</v>
      </c>
      <c r="F532" s="48"/>
      <c r="G532" s="48">
        <f>G533</f>
        <v>6213.13</v>
      </c>
      <c r="H532" s="48"/>
      <c r="I532" s="42">
        <f t="shared" si="55"/>
        <v>100</v>
      </c>
      <c r="J532" s="28">
        <f t="shared" si="56"/>
        <v>0</v>
      </c>
    </row>
    <row r="533" spans="1:10" ht="22.5" customHeight="1">
      <c r="A533" s="4" t="s">
        <v>799</v>
      </c>
      <c r="B533" s="5" t="s">
        <v>801</v>
      </c>
      <c r="C533" s="4" t="s">
        <v>799</v>
      </c>
      <c r="D533" s="6"/>
      <c r="E533" s="48">
        <f>E534</f>
        <v>6213.13</v>
      </c>
      <c r="F533" s="48"/>
      <c r="G533" s="48">
        <f>G534</f>
        <v>6213.13</v>
      </c>
      <c r="H533" s="48"/>
      <c r="I533" s="42">
        <f t="shared" si="55"/>
        <v>100</v>
      </c>
      <c r="J533" s="28">
        <f t="shared" si="56"/>
        <v>0</v>
      </c>
    </row>
    <row r="534" spans="1:10" ht="22.5" customHeight="1">
      <c r="A534" s="8" t="s">
        <v>799</v>
      </c>
      <c r="B534" s="9" t="s">
        <v>802</v>
      </c>
      <c r="C534" s="8" t="s">
        <v>799</v>
      </c>
      <c r="D534" s="10"/>
      <c r="E534" s="50">
        <v>6213.13</v>
      </c>
      <c r="F534" s="50"/>
      <c r="G534" s="50">
        <v>6213.13</v>
      </c>
      <c r="H534" s="50"/>
      <c r="I534" s="62">
        <f t="shared" si="55"/>
        <v>100</v>
      </c>
      <c r="J534" s="28">
        <f t="shared" si="56"/>
        <v>0</v>
      </c>
    </row>
    <row r="535" spans="1:10" ht="78" customHeight="1">
      <c r="A535" s="4" t="s">
        <v>803</v>
      </c>
      <c r="B535" s="5" t="s">
        <v>804</v>
      </c>
      <c r="C535" s="4" t="s">
        <v>803</v>
      </c>
      <c r="D535" s="6"/>
      <c r="E535" s="48"/>
      <c r="F535" s="48">
        <v>12.3</v>
      </c>
      <c r="G535" s="48">
        <f>G536</f>
        <v>2034.09</v>
      </c>
      <c r="H535" s="48"/>
      <c r="I535" s="42"/>
      <c r="J535" s="28">
        <f t="shared" si="56"/>
        <v>2034.09</v>
      </c>
    </row>
    <row r="536" spans="1:10" ht="32.25" customHeight="1">
      <c r="A536" s="18" t="s">
        <v>843</v>
      </c>
      <c r="B536" s="19" t="s">
        <v>805</v>
      </c>
      <c r="C536" s="18" t="s">
        <v>843</v>
      </c>
      <c r="D536" s="20"/>
      <c r="E536" s="49"/>
      <c r="F536" s="49">
        <v>12.3</v>
      </c>
      <c r="G536" s="49">
        <f>G537</f>
        <v>2034.09</v>
      </c>
      <c r="H536" s="49"/>
      <c r="I536" s="42"/>
      <c r="J536" s="28">
        <f t="shared" si="56"/>
        <v>2034.09</v>
      </c>
    </row>
    <row r="537" spans="1:10" ht="31.5" customHeight="1">
      <c r="A537" s="18" t="s">
        <v>806</v>
      </c>
      <c r="B537" s="19" t="s">
        <v>807</v>
      </c>
      <c r="C537" s="18" t="s">
        <v>806</v>
      </c>
      <c r="D537" s="20"/>
      <c r="E537" s="49"/>
      <c r="F537" s="49">
        <v>12.3</v>
      </c>
      <c r="G537" s="49">
        <f>G538+G540</f>
        <v>2034.09</v>
      </c>
      <c r="H537" s="49"/>
      <c r="I537" s="42"/>
      <c r="J537" s="28">
        <f t="shared" si="56"/>
        <v>2034.09</v>
      </c>
    </row>
    <row r="538" spans="1:10" ht="37.5" customHeight="1">
      <c r="A538" s="18" t="s">
        <v>808</v>
      </c>
      <c r="B538" s="19" t="s">
        <v>809</v>
      </c>
      <c r="C538" s="18" t="s">
        <v>808</v>
      </c>
      <c r="D538" s="20"/>
      <c r="E538" s="49"/>
      <c r="F538" s="49"/>
      <c r="G538" s="49">
        <f>G539</f>
        <v>303.77</v>
      </c>
      <c r="H538" s="49"/>
      <c r="I538" s="42"/>
      <c r="J538" s="28">
        <f t="shared" si="56"/>
        <v>303.77</v>
      </c>
    </row>
    <row r="539" spans="1:10" ht="35.25" customHeight="1">
      <c r="A539" s="18" t="s">
        <v>808</v>
      </c>
      <c r="B539" s="13" t="s">
        <v>810</v>
      </c>
      <c r="C539" s="12" t="s">
        <v>808</v>
      </c>
      <c r="D539" s="14"/>
      <c r="E539" s="51"/>
      <c r="F539" s="51"/>
      <c r="G539" s="56">
        <v>303.77</v>
      </c>
      <c r="H539" s="51"/>
      <c r="I539" s="42"/>
      <c r="J539" s="28">
        <f t="shared" si="56"/>
        <v>303.77</v>
      </c>
    </row>
    <row r="540" spans="1:10" ht="35.25" customHeight="1">
      <c r="A540" s="18" t="s">
        <v>811</v>
      </c>
      <c r="B540" s="19" t="s">
        <v>812</v>
      </c>
      <c r="C540" s="18" t="s">
        <v>811</v>
      </c>
      <c r="D540" s="20"/>
      <c r="E540" s="49"/>
      <c r="F540" s="49">
        <v>12.3</v>
      </c>
      <c r="G540" s="49">
        <f>G541</f>
        <v>1730.32</v>
      </c>
      <c r="H540" s="49"/>
      <c r="I540" s="42"/>
      <c r="J540" s="28">
        <f t="shared" si="56"/>
        <v>1730.32</v>
      </c>
    </row>
    <row r="541" spans="1:10" ht="36.75" customHeight="1">
      <c r="A541" s="18" t="s">
        <v>811</v>
      </c>
      <c r="B541" s="13" t="s">
        <v>813</v>
      </c>
      <c r="C541" s="12" t="s">
        <v>811</v>
      </c>
      <c r="D541" s="14"/>
      <c r="E541" s="51"/>
      <c r="F541" s="51">
        <v>12.3</v>
      </c>
      <c r="G541" s="56">
        <v>1730.32</v>
      </c>
      <c r="H541" s="51"/>
      <c r="I541" s="42"/>
      <c r="J541" s="28">
        <f t="shared" si="56"/>
        <v>1730.32</v>
      </c>
    </row>
    <row r="542" spans="1:10" ht="36" customHeight="1">
      <c r="A542" s="18" t="s">
        <v>814</v>
      </c>
      <c r="B542" s="19" t="s">
        <v>815</v>
      </c>
      <c r="C542" s="18" t="s">
        <v>814</v>
      </c>
      <c r="D542" s="20"/>
      <c r="E542" s="49">
        <f>E543</f>
        <v>-80853.13</v>
      </c>
      <c r="F542" s="49">
        <v>4136.6000000000004</v>
      </c>
      <c r="G542" s="49">
        <f>G543</f>
        <v>-84627.67</v>
      </c>
      <c r="H542" s="49"/>
      <c r="I542" s="42">
        <f t="shared" ref="I542:I544" si="57">G542/E542*100</f>
        <v>104.66839069804719</v>
      </c>
      <c r="J542" s="28">
        <f t="shared" si="56"/>
        <v>-3774.5399999999936</v>
      </c>
    </row>
    <row r="543" spans="1:10" ht="39" customHeight="1">
      <c r="A543" s="18" t="s">
        <v>844</v>
      </c>
      <c r="B543" s="19" t="s">
        <v>817</v>
      </c>
      <c r="C543" s="18" t="s">
        <v>844</v>
      </c>
      <c r="D543" s="20"/>
      <c r="E543" s="49">
        <f>E544</f>
        <v>-80853.13</v>
      </c>
      <c r="F543" s="49">
        <v>4136.6000000000004</v>
      </c>
      <c r="G543" s="49">
        <f>G544</f>
        <v>-84627.67</v>
      </c>
      <c r="H543" s="49"/>
      <c r="I543" s="42">
        <f t="shared" si="57"/>
        <v>104.66839069804719</v>
      </c>
      <c r="J543" s="28">
        <f t="shared" si="56"/>
        <v>-3774.5399999999936</v>
      </c>
    </row>
    <row r="544" spans="1:10" ht="57.75" customHeight="1">
      <c r="A544" s="8" t="s">
        <v>816</v>
      </c>
      <c r="B544" s="9" t="s">
        <v>818</v>
      </c>
      <c r="C544" s="8" t="s">
        <v>816</v>
      </c>
      <c r="D544" s="10"/>
      <c r="E544" s="56">
        <v>-80853.13</v>
      </c>
      <c r="F544" s="50">
        <v>4136.6000000000004</v>
      </c>
      <c r="G544" s="56">
        <v>-84627.67</v>
      </c>
      <c r="H544" s="50"/>
      <c r="I544" s="62">
        <f t="shared" si="57"/>
        <v>104.66839069804719</v>
      </c>
      <c r="J544" s="28">
        <f t="shared" si="56"/>
        <v>-3774.5399999999936</v>
      </c>
    </row>
    <row r="545" spans="1:11">
      <c r="A545" s="26" t="s">
        <v>819</v>
      </c>
      <c r="B545" s="43"/>
      <c r="C545" s="31" t="s">
        <v>819</v>
      </c>
      <c r="D545" s="44">
        <v>10330748</v>
      </c>
      <c r="E545" s="54">
        <v>11466864.140000001</v>
      </c>
      <c r="F545" s="54">
        <v>1197156.8</v>
      </c>
      <c r="G545" s="54">
        <v>11053981.01</v>
      </c>
      <c r="H545" s="54">
        <v>107</v>
      </c>
      <c r="I545" s="44">
        <f>G545/E545*100</f>
        <v>96.399337037928831</v>
      </c>
      <c r="J545" s="34">
        <f t="shared" si="56"/>
        <v>-412883.13000000082</v>
      </c>
      <c r="K545" s="45"/>
    </row>
  </sheetData>
  <mergeCells count="10">
    <mergeCell ref="J11:J12"/>
    <mergeCell ref="A2:I2"/>
    <mergeCell ref="A7:I7"/>
    <mergeCell ref="A8:I8"/>
    <mergeCell ref="A11:A12"/>
    <mergeCell ref="B11:B12"/>
    <mergeCell ref="D11:D12"/>
    <mergeCell ref="E11:E12"/>
    <mergeCell ref="F11:F12"/>
    <mergeCell ref="G11:G12"/>
  </mergeCells>
  <pageMargins left="0.59055118110236227" right="0" top="0.39370078740157483" bottom="0"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Анализ доходов</vt:lpstr>
      <vt:lpstr>'Анализ доходов'!LAST_CELL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Мишина Светлана Вячеславовна</dc:creator>
  <dc:description>POI HSSF rep:2.40.0.53</dc:description>
  <cp:lastModifiedBy>Овчаренко</cp:lastModifiedBy>
  <cp:lastPrinted>2017-03-30T08:48:50Z</cp:lastPrinted>
  <dcterms:created xsi:type="dcterms:W3CDTF">2017-01-19T07:35:01Z</dcterms:created>
  <dcterms:modified xsi:type="dcterms:W3CDTF">2017-03-31T09:50:19Z</dcterms:modified>
</cp:coreProperties>
</file>